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ohnw\Documents\CSAL\Spencer\Drafts2021\WP\"/>
    </mc:Choice>
  </mc:AlternateContent>
  <xr:revisionPtr revIDLastSave="0" documentId="13_ncr:1_{7CC2BB50-B3BF-4378-8190-8A32FDFB8F9E}" xr6:coauthVersionLast="46" xr6:coauthVersionMax="46" xr10:uidLastSave="{00000000-0000-0000-0000-000000000000}"/>
  <bookViews>
    <workbookView xWindow="-108" yWindow="-108" windowWidth="23256" windowHeight="12456" xr2:uid="{9FAD7970-E7F6-4154-B521-44109703CDA1}"/>
  </bookViews>
  <sheets>
    <sheet name="Table 1" sheetId="10" r:id="rId1"/>
    <sheet name="Table 2" sheetId="1" r:id="rId2"/>
    <sheet name="Table 3" sheetId="2" r:id="rId3"/>
    <sheet name="Table 4" sheetId="3" r:id="rId4"/>
    <sheet name="Table 5" sheetId="4" r:id="rId5"/>
    <sheet name="Table 6" sheetId="11" r:id="rId6"/>
    <sheet name="Table 7" sheetId="5" r:id="rId7"/>
    <sheet name="Table 8" sheetId="6" r:id="rId8"/>
    <sheet name="Table 9" sheetId="12" r:id="rId9"/>
    <sheet name="Table 10" sheetId="7" r:id="rId10"/>
    <sheet name="Table 11" sheetId="8" r:id="rId11"/>
    <sheet name="Table 12" sheetId="13" r:id="rId12"/>
  </sheets>
  <definedNames>
    <definedName name="_xlnm.Print_Titles" localSheetId="5">'Table 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0" l="1"/>
  <c r="E32" i="10" s="1"/>
  <c r="J31" i="10"/>
  <c r="H31" i="10"/>
  <c r="I31" i="10" s="1"/>
  <c r="G31" i="10"/>
  <c r="F31" i="10"/>
  <c r="D31" i="10"/>
  <c r="E31" i="10" s="1"/>
  <c r="B31" i="10"/>
  <c r="C31" i="10" s="1"/>
  <c r="K31" i="10" s="1"/>
  <c r="J30" i="10"/>
  <c r="J32" i="10" s="1"/>
  <c r="H30" i="10"/>
  <c r="I30" i="10" s="1"/>
  <c r="F30" i="10"/>
  <c r="G30" i="10" s="1"/>
  <c r="D30" i="10"/>
  <c r="B30" i="10"/>
  <c r="B32" i="10" s="1"/>
  <c r="J28" i="10"/>
  <c r="H28" i="10"/>
  <c r="I28" i="10" s="1"/>
  <c r="F28" i="10"/>
  <c r="G28" i="10" s="1"/>
  <c r="E28" i="10"/>
  <c r="D28" i="10"/>
  <c r="B28" i="10"/>
  <c r="C28" i="10" s="1"/>
  <c r="I27" i="10"/>
  <c r="G27" i="10"/>
  <c r="E27" i="10"/>
  <c r="K27" i="10" s="1"/>
  <c r="C27" i="10"/>
  <c r="I26" i="10"/>
  <c r="G26" i="10"/>
  <c r="E26" i="10"/>
  <c r="C26" i="10"/>
  <c r="K26" i="10" s="1"/>
  <c r="J24" i="10"/>
  <c r="H24" i="10"/>
  <c r="I24" i="10" s="1"/>
  <c r="G24" i="10"/>
  <c r="F24" i="10"/>
  <c r="D24" i="10"/>
  <c r="E24" i="10" s="1"/>
  <c r="C24" i="10"/>
  <c r="K24" i="10" s="1"/>
  <c r="B24" i="10"/>
  <c r="I23" i="10"/>
  <c r="G23" i="10"/>
  <c r="E23" i="10"/>
  <c r="C23" i="10"/>
  <c r="K23" i="10" s="1"/>
  <c r="I22" i="10"/>
  <c r="G22" i="10"/>
  <c r="E22" i="10"/>
  <c r="C22" i="10"/>
  <c r="K22" i="10" s="1"/>
  <c r="J20" i="10"/>
  <c r="H20" i="10"/>
  <c r="I20" i="10" s="1"/>
  <c r="F20" i="10"/>
  <c r="G20" i="10" s="1"/>
  <c r="D20" i="10"/>
  <c r="E20" i="10" s="1"/>
  <c r="C20" i="10"/>
  <c r="K20" i="10" s="1"/>
  <c r="B20" i="10"/>
  <c r="I19" i="10"/>
  <c r="G19" i="10"/>
  <c r="E19" i="10"/>
  <c r="C19" i="10"/>
  <c r="K19" i="10" s="1"/>
  <c r="I18" i="10"/>
  <c r="G18" i="10"/>
  <c r="E18" i="10"/>
  <c r="C18" i="10"/>
  <c r="K18" i="10" s="1"/>
  <c r="J16" i="10"/>
  <c r="E16" i="10" s="1"/>
  <c r="H16" i="10"/>
  <c r="I16" i="10" s="1"/>
  <c r="F16" i="10"/>
  <c r="G16" i="10" s="1"/>
  <c r="D16" i="10"/>
  <c r="B16" i="10"/>
  <c r="C16" i="10" s="1"/>
  <c r="I15" i="10"/>
  <c r="G15" i="10"/>
  <c r="E15" i="10"/>
  <c r="K15" i="10" s="1"/>
  <c r="C15" i="10"/>
  <c r="K14" i="10"/>
  <c r="I14" i="10"/>
  <c r="G14" i="10"/>
  <c r="E14" i="10"/>
  <c r="C14" i="10"/>
  <c r="J12" i="10"/>
  <c r="G12" i="10" s="1"/>
  <c r="I12" i="10"/>
  <c r="H12" i="10"/>
  <c r="F12" i="10"/>
  <c r="D12" i="10"/>
  <c r="E12" i="10" s="1"/>
  <c r="B12" i="10"/>
  <c r="C12" i="10" s="1"/>
  <c r="I11" i="10"/>
  <c r="G11" i="10"/>
  <c r="E11" i="10"/>
  <c r="C11" i="10"/>
  <c r="K11" i="10" s="1"/>
  <c r="I10" i="10"/>
  <c r="G10" i="10"/>
  <c r="E10" i="10"/>
  <c r="K10" i="10" s="1"/>
  <c r="C10" i="10"/>
  <c r="J8" i="10"/>
  <c r="H8" i="10"/>
  <c r="I8" i="10" s="1"/>
  <c r="F8" i="10"/>
  <c r="G8" i="10" s="1"/>
  <c r="D8" i="10"/>
  <c r="E8" i="10" s="1"/>
  <c r="C8" i="10"/>
  <c r="K8" i="10" s="1"/>
  <c r="B8" i="10"/>
  <c r="K7" i="10"/>
  <c r="I7" i="10"/>
  <c r="G7" i="10"/>
  <c r="E7" i="10"/>
  <c r="C7" i="10"/>
  <c r="I6" i="10"/>
  <c r="G6" i="10"/>
  <c r="E6" i="10"/>
  <c r="C6" i="10"/>
  <c r="K6" i="10" s="1"/>
  <c r="L22" i="10" l="1"/>
  <c r="L15" i="10"/>
  <c r="L11" i="10"/>
  <c r="L26" i="10"/>
  <c r="L19" i="10"/>
  <c r="L24" i="10"/>
  <c r="L23" i="10"/>
  <c r="L6" i="10"/>
  <c r="L27" i="10"/>
  <c r="L10" i="10"/>
  <c r="L20" i="10"/>
  <c r="L14" i="10"/>
  <c r="L7" i="10"/>
  <c r="L18" i="10"/>
  <c r="L28" i="10"/>
  <c r="K16" i="10"/>
  <c r="C32" i="10"/>
  <c r="L8" i="10"/>
  <c r="K12" i="10"/>
  <c r="K28" i="10"/>
  <c r="L31" i="10"/>
  <c r="C30" i="10"/>
  <c r="K30" i="10" s="1"/>
  <c r="L16" i="10"/>
  <c r="L30" i="10"/>
  <c r="F32" i="10"/>
  <c r="G32" i="10" s="1"/>
  <c r="L12" i="10"/>
  <c r="E30" i="10"/>
  <c r="H32" i="10"/>
  <c r="I32" i="10" s="1"/>
  <c r="L27" i="4"/>
  <c r="J27" i="4"/>
  <c r="H27" i="4"/>
  <c r="F27" i="4"/>
  <c r="D27" i="4"/>
  <c r="L26" i="4"/>
  <c r="J26" i="4"/>
  <c r="H26" i="4"/>
  <c r="F26" i="4"/>
  <c r="D26" i="4"/>
  <c r="L25" i="4"/>
  <c r="J25" i="4"/>
  <c r="H25" i="4"/>
  <c r="F25" i="4"/>
  <c r="D25" i="4"/>
  <c r="L24" i="4"/>
  <c r="J24" i="4"/>
  <c r="H24" i="4"/>
  <c r="F24" i="4"/>
  <c r="D24" i="4"/>
  <c r="L21" i="4"/>
  <c r="J21" i="4"/>
  <c r="H21" i="4"/>
  <c r="F21" i="4"/>
  <c r="D21" i="4"/>
  <c r="L20" i="4"/>
  <c r="J20" i="4"/>
  <c r="H20" i="4"/>
  <c r="F20" i="4"/>
  <c r="D20" i="4"/>
  <c r="L19" i="4"/>
  <c r="J19" i="4"/>
  <c r="H19" i="4"/>
  <c r="F19" i="4"/>
  <c r="D19" i="4"/>
  <c r="L18" i="4"/>
  <c r="J18" i="4"/>
  <c r="H18" i="4"/>
  <c r="F18" i="4"/>
  <c r="D18" i="4"/>
  <c r="L14" i="4"/>
  <c r="J14" i="4"/>
  <c r="H14" i="4"/>
  <c r="F14" i="4"/>
  <c r="D14" i="4"/>
  <c r="L13" i="4"/>
  <c r="J13" i="4"/>
  <c r="H13" i="4"/>
  <c r="F13" i="4"/>
  <c r="D13" i="4"/>
  <c r="L12" i="4"/>
  <c r="J12" i="4"/>
  <c r="H12" i="4"/>
  <c r="F12" i="4"/>
  <c r="D12" i="4"/>
  <c r="L11" i="4"/>
  <c r="J11" i="4"/>
  <c r="H11" i="4"/>
  <c r="F11" i="4"/>
  <c r="D11" i="4"/>
  <c r="L8" i="4"/>
  <c r="J8" i="4"/>
  <c r="H8" i="4"/>
  <c r="F8" i="4"/>
  <c r="D8" i="4"/>
  <c r="L7" i="4"/>
  <c r="J7" i="4"/>
  <c r="H7" i="4"/>
  <c r="F7" i="4"/>
  <c r="D7" i="4"/>
  <c r="L6" i="4"/>
  <c r="J6" i="4"/>
  <c r="H6" i="4"/>
  <c r="F6" i="4"/>
  <c r="D6" i="4"/>
  <c r="L5" i="4"/>
  <c r="J5" i="4"/>
  <c r="H5" i="4"/>
  <c r="F5" i="4"/>
  <c r="D5" i="4"/>
  <c r="K15" i="2"/>
  <c r="I15" i="2"/>
  <c r="G15" i="2"/>
  <c r="E15" i="2"/>
  <c r="C15" i="2"/>
  <c r="K10" i="2"/>
  <c r="I10" i="2"/>
  <c r="G10" i="2"/>
  <c r="E10" i="2"/>
  <c r="C10" i="2"/>
  <c r="K5" i="2"/>
  <c r="K20" i="2" s="1"/>
  <c r="I5" i="2"/>
  <c r="I20" i="2" s="1"/>
  <c r="G5" i="2"/>
  <c r="E5" i="2"/>
  <c r="C5" i="2"/>
  <c r="C20" i="2" s="1"/>
  <c r="K12" i="1"/>
  <c r="J12" i="1"/>
  <c r="K11" i="1"/>
  <c r="J11" i="1"/>
  <c r="I11" i="1"/>
  <c r="H11" i="1"/>
  <c r="G11" i="1"/>
  <c r="F11" i="1"/>
  <c r="E11" i="1"/>
  <c r="D11" i="1"/>
  <c r="C11" i="1"/>
  <c r="B11" i="1"/>
  <c r="K32" i="10" l="1"/>
  <c r="L15" i="2"/>
  <c r="J10" i="2"/>
  <c r="E20" i="2"/>
  <c r="L10" i="2"/>
  <c r="D13" i="2"/>
  <c r="D6" i="2"/>
  <c r="D9" i="2"/>
  <c r="D5" i="2"/>
  <c r="D16" i="2"/>
  <c r="D19" i="2"/>
  <c r="D18" i="2"/>
  <c r="D11" i="2"/>
  <c r="D14" i="2"/>
  <c r="D7" i="2"/>
  <c r="D12" i="2"/>
  <c r="D8" i="2"/>
  <c r="D17" i="2"/>
  <c r="F9" i="2"/>
  <c r="F18" i="2"/>
  <c r="F11" i="2"/>
  <c r="F10" i="2"/>
  <c r="F19" i="2"/>
  <c r="F8" i="2"/>
  <c r="F17" i="2"/>
  <c r="F6" i="2"/>
  <c r="F14" i="2"/>
  <c r="F7" i="2"/>
  <c r="F16" i="2"/>
  <c r="F12" i="2"/>
  <c r="F13" i="2"/>
  <c r="F5" i="2"/>
  <c r="D15" i="2"/>
  <c r="L16" i="2"/>
  <c r="L19" i="2"/>
  <c r="L12" i="2"/>
  <c r="L5" i="2"/>
  <c r="L20" i="2" s="1"/>
  <c r="L13" i="2"/>
  <c r="L6" i="2"/>
  <c r="L11" i="2"/>
  <c r="L8" i="2"/>
  <c r="L17" i="2"/>
  <c r="L18" i="2"/>
  <c r="L9" i="2"/>
  <c r="L14" i="2"/>
  <c r="L7" i="2"/>
  <c r="J14" i="2"/>
  <c r="J7" i="2"/>
  <c r="J16" i="2"/>
  <c r="J13" i="2"/>
  <c r="J9" i="2"/>
  <c r="J19" i="2"/>
  <c r="J12" i="2"/>
  <c r="J8" i="2"/>
  <c r="J17" i="2"/>
  <c r="J6" i="2"/>
  <c r="J18" i="2"/>
  <c r="J15" i="2"/>
  <c r="J11" i="2"/>
  <c r="F15" i="2"/>
  <c r="D10" i="2"/>
  <c r="G20" i="2"/>
  <c r="J5" i="2"/>
  <c r="J20" i="2" s="1"/>
  <c r="D20" i="2" l="1"/>
  <c r="F20" i="2"/>
  <c r="H18" i="2"/>
  <c r="H11" i="2"/>
  <c r="H15" i="2"/>
  <c r="H14" i="2"/>
  <c r="H7" i="2"/>
  <c r="H6" i="2"/>
  <c r="H10" i="2"/>
  <c r="H16" i="2"/>
  <c r="H19" i="2"/>
  <c r="H12" i="2"/>
  <c r="H17" i="2"/>
  <c r="H13" i="2"/>
  <c r="H9" i="2"/>
  <c r="H8" i="2"/>
  <c r="H5" i="2"/>
  <c r="H20" i="2" s="1"/>
</calcChain>
</file>

<file path=xl/sharedStrings.xml><?xml version="1.0" encoding="utf-8"?>
<sst xmlns="http://schemas.openxmlformats.org/spreadsheetml/2006/main" count="742" uniqueCount="202">
  <si>
    <t>Percent of degrees awarded</t>
  </si>
  <si>
    <t>Associate's</t>
  </si>
  <si>
    <t>Baccalaureate/
Small Master's</t>
  </si>
  <si>
    <t>Master’s/
Doctoral</t>
  </si>
  <si>
    <t>Research Universities</t>
  </si>
  <si>
    <t>All institutions</t>
  </si>
  <si>
    <t>1996-97</t>
  </si>
  <si>
    <t>2016-17</t>
  </si>
  <si>
    <t>Asian</t>
  </si>
  <si>
    <t>Black or African American</t>
  </si>
  <si>
    <t>Hispanic or Latinx</t>
  </si>
  <si>
    <t>White</t>
  </si>
  <si>
    <t>Other Race/Ethnicity</t>
  </si>
  <si>
    <t>Non-resident Alien</t>
  </si>
  <si>
    <t>Number of awards</t>
  </si>
  <si>
    <t>Number of institutions</t>
  </si>
  <si>
    <t>Change in the number of degrees awarded, 1996-97 to 2016-17</t>
  </si>
  <si>
    <t>All degree awards</t>
  </si>
  <si>
    <t>Notes</t>
  </si>
  <si>
    <t>Institution type: For 2016-17, modified from the Carnegie basic classification for 2015. Associate's category includes a few baccalaureate/associate’s mixed colleges. Baccalaureate/Small Master's also includes “special focus” four-year institutions. Master’s/Doctoral includes “Doctoral Universities: Moderate Research Activity." For 1996-97, there was no baccalaureate/associate mixed category. "Master's/Doctoral" includes Master's Comprehensive I and the two doctoral categories.</t>
  </si>
  <si>
    <t>For 2016-17, "Other race/ethnicity" includes American Indian or Alaska Native, Native Hawaiian or Pacific Islander, Two or more races, and Unknown. In 1996-97, "Asian" was Asian or Pacific Islander and the separate categories Native Hawaiian or Pacific Islander and Two or more races did not exist. "Other race/ethnicity" for 1996-97 includes American Indian or Alaska Native and Unknown.</t>
  </si>
  <si>
    <t>Percentages may not sum to 100 due to rounding.</t>
  </si>
  <si>
    <t>Black/African American</t>
  </si>
  <si>
    <t>All Faculty</t>
  </si>
  <si>
    <t>N</t>
  </si>
  <si>
    <t>%</t>
  </si>
  <si>
    <t>Full-time Tenure-line</t>
  </si>
  <si>
    <t>Master’s/Doctoral</t>
  </si>
  <si>
    <t>Associate's Colleges</t>
  </si>
  <si>
    <t>Full-time Non-tenure-track</t>
  </si>
  <si>
    <t>Part-time</t>
  </si>
  <si>
    <t>Total</t>
  </si>
  <si>
    <t>Percent of All Faculty</t>
  </si>
  <si>
    <t>The table includes all degree-granting institutions that reported faculty for fall 2015 (N = 4,912).</t>
  </si>
  <si>
    <t>"All Faculty" includes American Indian or Alaska Native, Native Hawaiian or Pacific Islander, Two or more races, and Unknown.</t>
  </si>
  <si>
    <t>"Tenure-line" includes full-time tenured or tenure-track.</t>
  </si>
  <si>
    <t>Tenure-line</t>
  </si>
  <si>
    <t>Contingent</t>
  </si>
  <si>
    <t>Proportion of All Faculty</t>
  </si>
  <si>
    <t>Number</t>
  </si>
  <si>
    <t>N of institutions</t>
  </si>
  <si>
    <t>Change 1995-2015</t>
  </si>
  <si>
    <t>The table includes institutions primarily offering bachelor's degrees and above.</t>
  </si>
  <si>
    <t>The race/ethnicity categories used in 1995 differ from those in 2015 (described in Table 2). "Asian" was Asian or Pacific Islander and the separate categories Native Hawaiian or Pacific Islander and Two or more races did not exist. "Other race/ethnicity" for 1995 includes American Indian or Alaska Native and Unknown.</t>
  </si>
  <si>
    <t>"Tenure-line" includes full-time tenured or tenure-track; "Contingent" includes full-time non-tenure-track and part-time.</t>
  </si>
  <si>
    <t>Race of Student or Faculty Member</t>
  </si>
  <si>
    <t>All</t>
  </si>
  <si>
    <t>Bachelor's Degrees Awarded, 1996-97</t>
  </si>
  <si>
    <t>Inst</t>
  </si>
  <si>
    <t xml:space="preserve">Asian American/Pacific Islander-Serving </t>
  </si>
  <si>
    <t>Predominantly Black or HBCU</t>
  </si>
  <si>
    <t>Hispanic-Serving</t>
  </si>
  <si>
    <t>Predominantly White</t>
  </si>
  <si>
    <t>All Institutions</t>
  </si>
  <si>
    <t>Bachelor's Degrees Awarded, 2016-17</t>
  </si>
  <si>
    <t>Faculty, Fall 1995</t>
  </si>
  <si>
    <t>Faculty, Fall 2015</t>
  </si>
  <si>
    <t>The "All" column includes the other race/ethnicity categories used at the given time point.</t>
  </si>
  <si>
    <t>Faculty includes all full-time and part-time faculty members.</t>
  </si>
  <si>
    <t>The rows by minority-serving status do not sum to the "All Institutions" total, as institutions can fit in more than one category.</t>
  </si>
  <si>
    <t>Variable</t>
  </si>
  <si>
    <t>Sig.</t>
  </si>
  <si>
    <t>%chg d.v.</t>
  </si>
  <si>
    <t>Private nonprofit</t>
  </si>
  <si>
    <t>ns</t>
  </si>
  <si>
    <t>Research university</t>
  </si>
  <si>
    <t>Master's/Doctoral</t>
  </si>
  <si>
    <t>Associate/Bachelor's</t>
  </si>
  <si>
    <t>Midwest</t>
  </si>
  <si>
    <t>*</t>
  </si>
  <si>
    <t>Southeast</t>
  </si>
  <si>
    <t>Medium/small city</t>
  </si>
  <si>
    <t>Suburb</t>
  </si>
  <si>
    <t>Small town/rural</t>
  </si>
  <si>
    <t>Total headcount enrollment</t>
  </si>
  <si>
    <t>Proportion UG full time</t>
  </si>
  <si>
    <t>Proportion admitted</t>
  </si>
  <si>
    <t>Proportion first-generation</t>
  </si>
  <si>
    <t>Proportion UG African American</t>
  </si>
  <si>
    <t>Spending on instruction</t>
  </si>
  <si>
    <t>Spending on student services</t>
  </si>
  <si>
    <t>Proportion of students receiving Pell</t>
  </si>
  <si>
    <r>
      <t>Model pseudo-R</t>
    </r>
    <r>
      <rPr>
        <i/>
        <vertAlign val="superscript"/>
        <sz val="12"/>
        <color theme="1"/>
        <rFont val="Arial"/>
        <family val="2"/>
      </rPr>
      <t>2</t>
    </r>
  </si>
  <si>
    <r>
      <t xml:space="preserve">Significance: * = </t>
    </r>
    <r>
      <rPr>
        <i/>
        <sz val="12"/>
        <color theme="1"/>
        <rFont val="Arial"/>
        <family val="2"/>
      </rPr>
      <t>p</t>
    </r>
    <r>
      <rPr>
        <sz val="12"/>
        <color theme="1"/>
        <rFont val="Arial"/>
        <family val="2"/>
      </rPr>
      <t xml:space="preserve"> &lt; .05; ns = not significant. Proportion of change in the dependent variable ("%chg d.v.").</t>
    </r>
  </si>
  <si>
    <t>Proportion UG Latinx</t>
  </si>
  <si>
    <t>Change in prop. UG African American</t>
  </si>
  <si>
    <r>
      <t>Model pseudo-R</t>
    </r>
    <r>
      <rPr>
        <i/>
        <vertAlign val="superscript"/>
        <sz val="12"/>
        <color theme="1"/>
        <rFont val="Arial"/>
        <family val="2"/>
      </rPr>
      <t>2</t>
    </r>
    <r>
      <rPr>
        <i/>
        <sz val="12"/>
        <color theme="1"/>
        <rFont val="Arial"/>
        <family val="2"/>
      </rPr>
      <t xml:space="preserve"> (absolute value)</t>
    </r>
  </si>
  <si>
    <t>Change in prop. UG Latinx</t>
  </si>
  <si>
    <t>Institutional Enrollment Category</t>
  </si>
  <si>
    <t>Proportion FTEF tenured Latinx (top quartlile)</t>
  </si>
  <si>
    <t>Proportion FTEF tenure-line Latinx (top quartlile)</t>
  </si>
  <si>
    <t>Proportion all faculty Latinx (top quartlile)</t>
  </si>
  <si>
    <t>Table 1. Bachelor’s Degrees Awarded 2016-17, by Intersectional Identity and Institution Type</t>
  </si>
  <si>
    <t>Percent of All Degrees</t>
  </si>
  <si>
    <t>Degrees</t>
  </si>
  <si>
    <t>Women</t>
  </si>
  <si>
    <t>Men</t>
  </si>
  <si>
    <t>All recipients</t>
  </si>
  <si>
    <t>Institution type is modified from the Carnegie basic classification for 2015. Associate's category includes a few baccalaureate/associate’s mixed colleges.</t>
  </si>
  <si>
    <t>Baccalaureate/Small Master's also includes “special focus” four-year institutions. Master’s/Doctoral includes “Doctoral Universities: Moderate Research Activity."</t>
  </si>
  <si>
    <t>"Other race/ethnicity" includes American Indian or Alaska Native, Native Hawaiian or Pacific Islander, Two or more races, and Unknown.</t>
  </si>
  <si>
    <t>Racial Category and Gender</t>
  </si>
  <si>
    <t>Master’s/
Doctoral Universities</t>
  </si>
  <si>
    <t>Table 2. Change in Bachelor’s Degrees Awarded, by Racial Category and Institution Type, 1996-97 to 2016-17</t>
  </si>
  <si>
    <t>Table 4. Change in Faculty Composition, Bachelor’s Degree Colleges and Universities, 1995-2015</t>
  </si>
  <si>
    <t>Table 3. Faculty Employment Status and Institution Type, by Racial Category, Fall 2015</t>
  </si>
  <si>
    <t>Racial Category</t>
  </si>
  <si>
    <t>Other Race</t>
  </si>
  <si>
    <t>Table 5. Degrees Awarded and Faculty Employed, by Race of Student/Faculty and Institution Enrollment, 1995-2017</t>
  </si>
  <si>
    <t>Institutional Control</t>
  </si>
  <si>
    <t>Public*</t>
  </si>
  <si>
    <t>Bachelor's/Small Master's*</t>
  </si>
  <si>
    <t>Region</t>
  </si>
  <si>
    <t>Northeast*</t>
  </si>
  <si>
    <t>Urban/Rural Location</t>
  </si>
  <si>
    <t>Large urban*</t>
  </si>
  <si>
    <t>Mean</t>
  </si>
  <si>
    <t>Min</t>
  </si>
  <si>
    <t>Max</t>
  </si>
  <si>
    <t>SD</t>
  </si>
  <si>
    <t>Proportion admitted (selectivity)</t>
  </si>
  <si>
    <t>Proportion first-generation in college</t>
  </si>
  <si>
    <t>Financial Characteristics</t>
  </si>
  <si>
    <t>Spending on instruction (proportion)</t>
  </si>
  <si>
    <t>Spending on student services (proportion)</t>
  </si>
  <si>
    <t>Faculty Characteristics</t>
  </si>
  <si>
    <t>Total faculty headcount</t>
  </si>
  <si>
    <t>Full-time equivalent faculty (FTEF)</t>
  </si>
  <si>
    <t>Proportion FTEF part time</t>
  </si>
  <si>
    <t>Bachelor's degrees awarded, 2016-17</t>
  </si>
  <si>
    <t>Total number</t>
  </si>
  <si>
    <t>Proportion white</t>
  </si>
  <si>
    <t>Proportion black</t>
  </si>
  <si>
    <t>Proportion Hispanic</t>
  </si>
  <si>
    <t>Proportion Asian</t>
  </si>
  <si>
    <t>Proportion other</t>
  </si>
  <si>
    <t>* denotes the reference category omitted in regression models using binary versions of categorical variables</t>
  </si>
  <si>
    <t>Institutional Control, 2013</t>
  </si>
  <si>
    <t>Region, 2013</t>
  </si>
  <si>
    <t>Urban/Rural Location, 1995</t>
  </si>
  <si>
    <t>Proportion admitted (selectivity), 2013</t>
  </si>
  <si>
    <t>Proportion FTEF part time, 2013</t>
  </si>
  <si>
    <t>Table 6. Descriptive Statistics for Institutions in Regression Models of Degrees Awarded 2016-17</t>
  </si>
  <si>
    <t>West</t>
  </si>
  <si>
    <t>Table 7. Regression Models of Institutional Characteristics and African American Faculty Representation on Bachelor’s Degrees Awarded to African Americans, 2016-17</t>
  </si>
  <si>
    <t>Table 8. Regression Models of Institutional Characteristics and Latinx Faculty Representation on Bachelor’s Degrees Awarded to Latinx Students, 2016-17</t>
  </si>
  <si>
    <t>Table 9. Descriptive Statistics for Institutions in the Analysis of Change in Degrees Awarded 1996-97 to 2016-17</t>
  </si>
  <si>
    <t>Carnegie Classification 2015 (as of fall 2017)</t>
  </si>
  <si>
    <t>Proportion FTEF tenure-line white (n=942)</t>
  </si>
  <si>
    <t>Proportion FTEF tenure-line black (n=942)</t>
  </si>
  <si>
    <t>Proportion FTEF tenure-line Hispanic (n=942)</t>
  </si>
  <si>
    <t>Proportion black of all faculty</t>
  </si>
  <si>
    <t>Proportion Hispanic of all faculty</t>
  </si>
  <si>
    <t>The table includes 1,121 institutions that did not meet the criteria for minority-serving based on fall 2013 enrollment.</t>
  </si>
  <si>
    <t>Model 1 (n=1121)</t>
  </si>
  <si>
    <t>Model 2 (n=942)</t>
  </si>
  <si>
    <t>Model 3 (n=942)</t>
  </si>
  <si>
    <t>Model 4 (n=1121)</t>
  </si>
  <si>
    <t>(N=1,127)</t>
  </si>
  <si>
    <t>Table 10. Regression Models of Institutional Characteristics and Change in African American Faculty Representation on Change in the Proportion of Bachelor’s Degrees Awarded to African Americans</t>
  </si>
  <si>
    <t>Model 1 (n=1127)</t>
  </si>
  <si>
    <t>Model 2 (n=974)</t>
  </si>
  <si>
    <t>Model 3 (n=974)</t>
  </si>
  <si>
    <t>Model 4 (n=1127)</t>
  </si>
  <si>
    <t>Increase in prop. FTEF tenured African American</t>
  </si>
  <si>
    <t>Increase in prop. FTEF tenure-line African American</t>
  </si>
  <si>
    <t>Increase in prop. all faculty African American</t>
  </si>
  <si>
    <t>The model includes 1,127 institutions that did not meet the criteria for minority-serving based on fall 1995 enrollment. 104 of these became MSI by 2013.</t>
  </si>
  <si>
    <t>Table 11. Regression Models of Institutional Characteristics and Change in Latinx Faculty Representation on Change in the Proportion of Bachelor’s Degrees Awarded to Latinx Students</t>
  </si>
  <si>
    <t>Increase in prop. FTEF tenured Latinx</t>
  </si>
  <si>
    <t>Increase in prop. FTEF tenure-line Latinx</t>
  </si>
  <si>
    <t>Increase in prop. all faculty Latinx</t>
  </si>
  <si>
    <t>Undergraduate minoritized enrollment</t>
  </si>
  <si>
    <t>Proportion African American, 1995</t>
  </si>
  <si>
    <t>Proportion Hispanic, 1995</t>
  </si>
  <si>
    <t>Change in proportion African American, 1995-2013</t>
  </si>
  <si>
    <t>Change in proportion Hispanic, 1995-2013</t>
  </si>
  <si>
    <t>Change in total headcount enrollment (%)</t>
  </si>
  <si>
    <t>Proportion FTEF part time, 1993</t>
  </si>
  <si>
    <t>Proportion FTEF tenure-line black, 1993 (n=974)</t>
  </si>
  <si>
    <t>Proportion FTEF tenure-line black, 2013 (n=974)</t>
  </si>
  <si>
    <t>Proportion FTEF tenure-line Hispanic, 1993 (n=974)</t>
  </si>
  <si>
    <t>Proportion FTEF tenure-line Hispanic, 2013 (n=974)</t>
  </si>
  <si>
    <t>Carnegie Classification 1995</t>
  </si>
  <si>
    <t>Research University</t>
  </si>
  <si>
    <t>Associate's college</t>
  </si>
  <si>
    <t>Table 12. Threshold Values for Faculty Representation Variables</t>
  </si>
  <si>
    <t>Table 7,
African American</t>
  </si>
  <si>
    <t>Proportion FTEF tenured, top quartlile</t>
  </si>
  <si>
    <t>Proportion FTEF tenure-line, top quartlile</t>
  </si>
  <si>
    <t>Proportion all faculty, top quartlile</t>
  </si>
  <si>
    <t>Table 8,
Latinx</t>
  </si>
  <si>
    <t>N of tenure-line institutions</t>
  </si>
  <si>
    <t>Table 10,
African American</t>
  </si>
  <si>
    <t>Table 11,
Latinx</t>
  </si>
  <si>
    <t>Increase in prop. FTEF tenured, top quartlile</t>
  </si>
  <si>
    <t>Increase in prop. FTEF tenure-line, top quartlile</t>
  </si>
  <si>
    <t>Increase in prop. all faculty, top quartlile</t>
  </si>
  <si>
    <t>Institutional Characteristics are as of fall 2013 (N=1,121)</t>
  </si>
  <si>
    <t>Proportion FTEF tenured African American (top quartile)</t>
  </si>
  <si>
    <t>Proportion FTEF tenure-line African American (top quartile)</t>
  </si>
  <si>
    <t>Proportion all faculty African American (top quartile)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</si>
</sst>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
    <numFmt numFmtId="166" formatCode="0.0%"/>
    <numFmt numFmtId="167" formatCode="0.0000"/>
    <numFmt numFmtId="168" formatCode="0.000"/>
    <numFmt numFmtId="169" formatCode="#,##0.0"/>
  </numFmts>
  <fonts count="21"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0"/>
      <name val="Arial"/>
      <family val="2"/>
      <charset val="1"/>
    </font>
    <font>
      <b/>
      <sz val="12"/>
      <name val="Arial"/>
      <family val="2"/>
    </font>
    <font>
      <sz val="12"/>
      <name val="Arial"/>
      <family val="2"/>
    </font>
    <font>
      <sz val="12"/>
      <color theme="1"/>
      <name val="Calibri"/>
      <family val="2"/>
      <scheme val="minor"/>
    </font>
    <font>
      <i/>
      <sz val="12"/>
      <color theme="1"/>
      <name val="Arial"/>
      <family val="2"/>
    </font>
    <font>
      <i/>
      <vertAlign val="superscript"/>
      <sz val="12"/>
      <color theme="1"/>
      <name val="Arial"/>
      <family val="2"/>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right/>
      <top style="thin">
        <color indexed="64"/>
      </top>
      <bottom/>
      <diagonal/>
    </border>
    <border>
      <left/>
      <right/>
      <top/>
      <bottom style="thin">
        <color indexed="64"/>
      </bottom>
      <diagonal/>
    </border>
    <border>
      <left/>
      <right/>
      <top style="hair">
        <color auto="1"/>
      </top>
      <bottom/>
      <diagonal/>
    </border>
  </borders>
  <cellStyleXfs count="3">
    <xf numFmtId="0" fontId="0" fillId="0" borderId="0"/>
    <xf numFmtId="0" fontId="15" fillId="0" borderId="0"/>
    <xf numFmtId="0" fontId="18" fillId="0" borderId="0"/>
  </cellStyleXfs>
  <cellXfs count="66">
    <xf numFmtId="0" fontId="0" fillId="0" borderId="0" xfId="0"/>
    <xf numFmtId="0" fontId="14" fillId="0" borderId="0" xfId="0" applyFont="1"/>
    <xf numFmtId="0" fontId="13" fillId="0" borderId="0" xfId="0" applyFont="1"/>
    <xf numFmtId="0" fontId="14" fillId="0" borderId="0" xfId="0" applyFont="1" applyAlignment="1">
      <alignment wrapText="1"/>
    </xf>
    <xf numFmtId="0" fontId="14" fillId="0" borderId="0" xfId="0" applyFont="1" applyAlignment="1">
      <alignment horizontal="center"/>
    </xf>
    <xf numFmtId="164" fontId="13" fillId="0" borderId="0" xfId="0" applyNumberFormat="1" applyFont="1" applyAlignment="1">
      <alignment horizontal="right" indent="1"/>
    </xf>
    <xf numFmtId="164" fontId="13" fillId="0" borderId="2" xfId="0" applyNumberFormat="1" applyFont="1" applyBorder="1" applyAlignment="1">
      <alignment horizontal="right" indent="1"/>
    </xf>
    <xf numFmtId="3" fontId="13" fillId="0" borderId="0" xfId="0" applyNumberFormat="1" applyFont="1" applyAlignment="1">
      <alignment horizontal="right"/>
    </xf>
    <xf numFmtId="165" fontId="13" fillId="0" borderId="0" xfId="0" applyNumberFormat="1" applyFont="1" applyAlignment="1">
      <alignment horizontal="right"/>
    </xf>
    <xf numFmtId="165" fontId="0" fillId="0" borderId="0" xfId="0" applyNumberFormat="1"/>
    <xf numFmtId="0" fontId="13" fillId="0" borderId="0" xfId="0" applyFont="1" applyAlignment="1">
      <alignment horizontal="right"/>
    </xf>
    <xf numFmtId="166" fontId="13" fillId="0" borderId="0" xfId="0" applyNumberFormat="1" applyFont="1"/>
    <xf numFmtId="0" fontId="13" fillId="0" borderId="0" xfId="0" applyFont="1" applyAlignment="1">
      <alignment horizontal="left"/>
    </xf>
    <xf numFmtId="0" fontId="16" fillId="0" borderId="0" xfId="1" applyFont="1"/>
    <xf numFmtId="0" fontId="17" fillId="0" borderId="0" xfId="1" applyFont="1" applyAlignment="1">
      <alignment wrapText="1"/>
    </xf>
    <xf numFmtId="0" fontId="17" fillId="0" borderId="0" xfId="1" applyFont="1"/>
    <xf numFmtId="3" fontId="13" fillId="0" borderId="0" xfId="0" applyNumberFormat="1" applyFont="1"/>
    <xf numFmtId="0" fontId="13" fillId="0" borderId="0" xfId="0" applyFont="1" applyAlignment="1">
      <alignment horizontal="right" indent="1"/>
    </xf>
    <xf numFmtId="0" fontId="14" fillId="0" borderId="0" xfId="2" applyFont="1"/>
    <xf numFmtId="164" fontId="13" fillId="0" borderId="0" xfId="0" applyNumberFormat="1" applyFont="1"/>
    <xf numFmtId="3" fontId="13" fillId="0" borderId="2" xfId="0" applyNumberFormat="1" applyFont="1" applyBorder="1"/>
    <xf numFmtId="0" fontId="14" fillId="0" borderId="0" xfId="0" applyFont="1" applyAlignment="1">
      <alignment vertical="top"/>
    </xf>
    <xf numFmtId="0" fontId="13" fillId="0" borderId="0" xfId="0" applyFont="1" applyAlignment="1">
      <alignment horizontal="center"/>
    </xf>
    <xf numFmtId="167" fontId="13" fillId="0" borderId="0" xfId="0" applyNumberFormat="1" applyFont="1" applyAlignment="1">
      <alignment horizontal="right" indent="1"/>
    </xf>
    <xf numFmtId="0" fontId="19" fillId="0" borderId="0" xfId="0" applyFont="1" applyAlignment="1">
      <alignment horizontal="right"/>
    </xf>
    <xf numFmtId="168" fontId="13" fillId="0" borderId="0" xfId="0" applyNumberFormat="1" applyFont="1" applyAlignment="1">
      <alignment horizontal="right" indent="1"/>
    </xf>
    <xf numFmtId="167" fontId="13" fillId="0" borderId="0" xfId="0" applyNumberFormat="1" applyFont="1"/>
    <xf numFmtId="0" fontId="12" fillId="0" borderId="0" xfId="0" applyFont="1"/>
    <xf numFmtId="0" fontId="16" fillId="0" borderId="1" xfId="1" applyFont="1" applyBorder="1" applyAlignment="1">
      <alignment horizontal="center"/>
    </xf>
    <xf numFmtId="0" fontId="16" fillId="0" borderId="0" xfId="1" applyFont="1" applyAlignment="1">
      <alignment horizontal="left" wrapText="1"/>
    </xf>
    <xf numFmtId="0" fontId="16" fillId="0" borderId="0" xfId="1" applyFont="1" applyAlignment="1">
      <alignment horizontal="center" wrapText="1"/>
    </xf>
    <xf numFmtId="0" fontId="17" fillId="0" borderId="0" xfId="1" applyFont="1" applyAlignment="1">
      <alignment horizontal="left" indent="1"/>
    </xf>
    <xf numFmtId="165" fontId="17" fillId="0" borderId="0" xfId="1" applyNumberFormat="1" applyFont="1"/>
    <xf numFmtId="164" fontId="17" fillId="0" borderId="0" xfId="1" applyNumberFormat="1" applyFont="1"/>
    <xf numFmtId="164" fontId="17" fillId="0" borderId="0" xfId="1" applyNumberFormat="1" applyFont="1" applyAlignment="1">
      <alignment horizontal="right" indent="1"/>
    </xf>
    <xf numFmtId="165" fontId="17" fillId="0" borderId="4" xfId="1" applyNumberFormat="1" applyFont="1" applyBorder="1"/>
    <xf numFmtId="0" fontId="11" fillId="0" borderId="0" xfId="0" applyFont="1" applyAlignment="1">
      <alignment horizontal="left"/>
    </xf>
    <xf numFmtId="0" fontId="14" fillId="0" borderId="0" xfId="0" applyFont="1" applyAlignment="1">
      <alignment horizontal="center"/>
    </xf>
    <xf numFmtId="0" fontId="10" fillId="0" borderId="0" xfId="0" applyFont="1"/>
    <xf numFmtId="0" fontId="9" fillId="0" borderId="0" xfId="0" applyFont="1"/>
    <xf numFmtId="164" fontId="9" fillId="0" borderId="0" xfId="0" applyNumberFormat="1" applyFont="1"/>
    <xf numFmtId="0" fontId="8" fillId="0" borderId="0" xfId="0" applyFont="1"/>
    <xf numFmtId="3" fontId="9" fillId="0" borderId="0" xfId="0" applyNumberFormat="1" applyFont="1"/>
    <xf numFmtId="2" fontId="9" fillId="0" borderId="0" xfId="0" applyNumberFormat="1" applyFont="1"/>
    <xf numFmtId="0" fontId="14" fillId="0" borderId="0" xfId="0" applyFont="1" applyAlignment="1">
      <alignment horizontal="left" wrapText="1"/>
    </xf>
    <xf numFmtId="0" fontId="14" fillId="0" borderId="0" xfId="0" applyFont="1" applyFill="1"/>
    <xf numFmtId="169" fontId="9" fillId="0" borderId="0" xfId="0" applyNumberFormat="1" applyFont="1"/>
    <xf numFmtId="0" fontId="7" fillId="0" borderId="0" xfId="0" applyFont="1"/>
    <xf numFmtId="0" fontId="6" fillId="0" borderId="0" xfId="0" applyFont="1"/>
    <xf numFmtId="0" fontId="5" fillId="0" borderId="0" xfId="0" applyFont="1"/>
    <xf numFmtId="0" fontId="14" fillId="0" borderId="0" xfId="0" applyFont="1" applyAlignment="1">
      <alignment horizontal="center" wrapText="1"/>
    </xf>
    <xf numFmtId="0" fontId="4" fillId="0" borderId="0" xfId="0" applyFont="1"/>
    <xf numFmtId="0" fontId="3" fillId="0" borderId="0" xfId="0" applyFont="1"/>
    <xf numFmtId="0" fontId="3" fillId="0" borderId="0" xfId="0" applyFont="1" applyAlignment="1">
      <alignment horizontal="right"/>
    </xf>
    <xf numFmtId="168" fontId="3" fillId="0" borderId="0" xfId="0" applyNumberFormat="1" applyFont="1"/>
    <xf numFmtId="3" fontId="3" fillId="0" borderId="0" xfId="0" applyNumberFormat="1" applyFont="1"/>
    <xf numFmtId="0" fontId="2" fillId="0" borderId="0" xfId="0" applyFont="1"/>
    <xf numFmtId="0" fontId="17" fillId="0" borderId="0" xfId="1" applyFont="1" applyAlignment="1">
      <alignment wrapText="1"/>
    </xf>
    <xf numFmtId="0" fontId="16" fillId="0" borderId="1" xfId="1" applyFont="1" applyBorder="1" applyAlignment="1">
      <alignment horizontal="center" wrapText="1"/>
    </xf>
    <xf numFmtId="0" fontId="16" fillId="0" borderId="1" xfId="1" applyFont="1" applyBorder="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14" fillId="0" borderId="3" xfId="0" applyFont="1" applyBorder="1" applyAlignment="1">
      <alignment horizontal="center"/>
    </xf>
    <xf numFmtId="0" fontId="9" fillId="0" borderId="0" xfId="0" applyFont="1" applyAlignment="1">
      <alignment wrapText="1"/>
    </xf>
    <xf numFmtId="0" fontId="14" fillId="0" borderId="0" xfId="0" applyFont="1" applyAlignment="1">
      <alignment wrapText="1"/>
    </xf>
    <xf numFmtId="0" fontId="14" fillId="0" borderId="0" xfId="0" applyFont="1" applyAlignment="1">
      <alignment horizontal="left" wrapText="1"/>
    </xf>
  </cellXfs>
  <cellStyles count="3">
    <cellStyle name="Normal" xfId="0" builtinId="0"/>
    <cellStyle name="Normal 2" xfId="1" xr:uid="{0F27BE7D-E99A-4F9D-878D-66F999A0061F}"/>
    <cellStyle name="Normal 3" xfId="2" xr:uid="{05A33916-A3C7-4CAB-89E8-B55254E4EA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51A9-005B-4A7C-B04D-F2E002687CE5}">
  <sheetPr>
    <pageSetUpPr fitToPage="1"/>
  </sheetPr>
  <dimension ref="A1:L39"/>
  <sheetViews>
    <sheetView tabSelected="1" zoomScaleNormal="100" workbookViewId="0">
      <selection activeCell="A2" sqref="A2"/>
    </sheetView>
  </sheetViews>
  <sheetFormatPr defaultColWidth="8.77734375" defaultRowHeight="15" x14ac:dyDescent="0.25"/>
  <cols>
    <col min="1" max="1" width="17" style="15" customWidth="1"/>
    <col min="2" max="2" width="9.6640625" style="15" bestFit="1" customWidth="1"/>
    <col min="3" max="3" width="8.109375" style="15" customWidth="1"/>
    <col min="4" max="4" width="10.77734375" style="15" customWidth="1"/>
    <col min="5" max="5" width="8.109375" style="15" customWidth="1"/>
    <col min="6" max="6" width="10.77734375" style="15" customWidth="1"/>
    <col min="7" max="7" width="8.109375" style="15" customWidth="1"/>
    <col min="8" max="8" width="10.77734375" style="15" customWidth="1"/>
    <col min="9" max="9" width="9.109375" style="15" customWidth="1"/>
    <col min="10" max="10" width="12.77734375" style="15" customWidth="1"/>
    <col min="11" max="11" width="9.109375" style="15" customWidth="1"/>
    <col min="12" max="12" width="10.77734375" style="15" bestFit="1" customWidth="1"/>
    <col min="13" max="17" width="9.109375" style="15" customWidth="1"/>
    <col min="18" max="16384" width="8.77734375" style="15"/>
  </cols>
  <sheetData>
    <row r="1" spans="1:12" ht="15.6" x14ac:dyDescent="0.3">
      <c r="A1" s="13" t="s">
        <v>92</v>
      </c>
    </row>
    <row r="3" spans="1:12" ht="46.8" x14ac:dyDescent="0.3">
      <c r="A3" s="29" t="s">
        <v>101</v>
      </c>
      <c r="B3" s="58" t="s">
        <v>28</v>
      </c>
      <c r="C3" s="58"/>
      <c r="D3" s="58" t="s">
        <v>2</v>
      </c>
      <c r="E3" s="58"/>
      <c r="F3" s="58" t="s">
        <v>102</v>
      </c>
      <c r="G3" s="58"/>
      <c r="H3" s="58" t="s">
        <v>4</v>
      </c>
      <c r="I3" s="58"/>
      <c r="J3" s="59" t="s">
        <v>5</v>
      </c>
      <c r="K3" s="59"/>
      <c r="L3" s="30" t="s">
        <v>93</v>
      </c>
    </row>
    <row r="4" spans="1:12" ht="15.6" x14ac:dyDescent="0.3">
      <c r="B4" s="28" t="s">
        <v>94</v>
      </c>
      <c r="C4" s="28" t="s">
        <v>25</v>
      </c>
      <c r="D4" s="28" t="s">
        <v>94</v>
      </c>
      <c r="E4" s="28" t="s">
        <v>25</v>
      </c>
      <c r="F4" s="28" t="s">
        <v>94</v>
      </c>
      <c r="G4" s="28" t="s">
        <v>25</v>
      </c>
      <c r="H4" s="28" t="s">
        <v>94</v>
      </c>
      <c r="I4" s="28" t="s">
        <v>25</v>
      </c>
      <c r="J4" s="28" t="s">
        <v>94</v>
      </c>
      <c r="K4" s="28" t="s">
        <v>25</v>
      </c>
      <c r="L4" s="28" t="s">
        <v>25</v>
      </c>
    </row>
    <row r="5" spans="1:12" x14ac:dyDescent="0.25">
      <c r="A5" s="15" t="s">
        <v>8</v>
      </c>
    </row>
    <row r="6" spans="1:12" x14ac:dyDescent="0.25">
      <c r="A6" s="31" t="s">
        <v>95</v>
      </c>
      <c r="B6" s="32">
        <v>350</v>
      </c>
      <c r="C6" s="33">
        <f>ROUND(100*B6/$J6,1)</f>
        <v>0.5</v>
      </c>
      <c r="D6" s="32">
        <v>8412</v>
      </c>
      <c r="E6" s="33">
        <f>ROUND(100*D6/$J6,1)</f>
        <v>10.9</v>
      </c>
      <c r="F6" s="32">
        <v>25326</v>
      </c>
      <c r="G6" s="33">
        <f>ROUND(100*F6/$J6,1)</f>
        <v>32.700000000000003</v>
      </c>
      <c r="H6" s="32">
        <v>43302</v>
      </c>
      <c r="I6" s="33">
        <f>ROUND(100*H6/$J6,1)</f>
        <v>56</v>
      </c>
      <c r="J6" s="32">
        <v>77390</v>
      </c>
      <c r="K6" s="33">
        <f>C6+E6+G6+I6</f>
        <v>100.1</v>
      </c>
      <c r="L6" s="34">
        <f>ROUND(100*J6/J$32,1)</f>
        <v>3.7</v>
      </c>
    </row>
    <row r="7" spans="1:12" x14ac:dyDescent="0.25">
      <c r="A7" s="31" t="s">
        <v>96</v>
      </c>
      <c r="B7" s="32">
        <v>271</v>
      </c>
      <c r="C7" s="33">
        <f>ROUND(100*B7/$J7,1)</f>
        <v>0.4</v>
      </c>
      <c r="D7" s="32">
        <v>4873</v>
      </c>
      <c r="E7" s="33">
        <f>ROUND(100*D7/$J7,1)</f>
        <v>7.6</v>
      </c>
      <c r="F7" s="32">
        <v>19567</v>
      </c>
      <c r="G7" s="33">
        <f>ROUND(100*F7/$J7,1)</f>
        <v>30.6</v>
      </c>
      <c r="H7" s="32">
        <v>39148</v>
      </c>
      <c r="I7" s="33">
        <f>ROUND(100*H7/$J7,1)</f>
        <v>61.3</v>
      </c>
      <c r="J7" s="32">
        <v>63859</v>
      </c>
      <c r="K7" s="33">
        <f>C7+E7+G7+I7</f>
        <v>99.9</v>
      </c>
      <c r="L7" s="34">
        <f t="shared" ref="L7:L31" si="0">ROUND(100*J7/J$32,1)</f>
        <v>3.1</v>
      </c>
    </row>
    <row r="8" spans="1:12" x14ac:dyDescent="0.25">
      <c r="A8" s="31" t="s">
        <v>31</v>
      </c>
      <c r="B8" s="35">
        <f>SUM(B6:B7)</f>
        <v>621</v>
      </c>
      <c r="C8" s="33">
        <f>ROUND(100*B8/$J8,1)</f>
        <v>0.4</v>
      </c>
      <c r="D8" s="35">
        <f>SUM(D6:D7)</f>
        <v>13285</v>
      </c>
      <c r="E8" s="33">
        <f>ROUND(100*D8/$J8,1)</f>
        <v>9.4</v>
      </c>
      <c r="F8" s="35">
        <f>SUM(F6:F7)</f>
        <v>44893</v>
      </c>
      <c r="G8" s="33">
        <f>ROUND(100*F8/$J8,1)</f>
        <v>31.8</v>
      </c>
      <c r="H8" s="35">
        <f>SUM(H6:H7)</f>
        <v>82450</v>
      </c>
      <c r="I8" s="33">
        <f>ROUND(100*H8/$J8,1)</f>
        <v>58.4</v>
      </c>
      <c r="J8" s="35">
        <f>SUM(J6:J7)</f>
        <v>141249</v>
      </c>
      <c r="K8" s="33">
        <f>C8+E8+G8+I8</f>
        <v>100</v>
      </c>
      <c r="L8" s="34">
        <f t="shared" si="0"/>
        <v>6.8</v>
      </c>
    </row>
    <row r="9" spans="1:12" x14ac:dyDescent="0.25">
      <c r="A9" s="15" t="s">
        <v>9</v>
      </c>
      <c r="B9" s="32"/>
      <c r="D9" s="32"/>
      <c r="F9" s="32"/>
      <c r="H9" s="32"/>
      <c r="J9" s="32"/>
      <c r="L9" s="34"/>
    </row>
    <row r="10" spans="1:12" x14ac:dyDescent="0.25">
      <c r="A10" s="31" t="s">
        <v>95</v>
      </c>
      <c r="B10" s="32">
        <v>2735</v>
      </c>
      <c r="C10" s="33">
        <f>ROUND(100*B10/$J10,1)</f>
        <v>2.2000000000000002</v>
      </c>
      <c r="D10" s="32">
        <v>21904</v>
      </c>
      <c r="E10" s="33">
        <f>ROUND(100*D10/$J10,1)</f>
        <v>17.7</v>
      </c>
      <c r="F10" s="32">
        <v>61169</v>
      </c>
      <c r="G10" s="33">
        <f>ROUND(100*F10/$J10,1)</f>
        <v>49.5</v>
      </c>
      <c r="H10" s="32">
        <v>37873</v>
      </c>
      <c r="I10" s="33">
        <f>ROUND(100*H10/$J10,1)</f>
        <v>30.6</v>
      </c>
      <c r="J10" s="32">
        <v>123681</v>
      </c>
      <c r="K10" s="33">
        <f>C10+E10+G10+I10</f>
        <v>100</v>
      </c>
      <c r="L10" s="34">
        <f t="shared" si="0"/>
        <v>5.9</v>
      </c>
    </row>
    <row r="11" spans="1:12" x14ac:dyDescent="0.25">
      <c r="A11" s="31" t="s">
        <v>96</v>
      </c>
      <c r="B11" s="32">
        <v>1357</v>
      </c>
      <c r="C11" s="33">
        <f>ROUND(100*B11/$J11,1)</f>
        <v>2</v>
      </c>
      <c r="D11" s="32">
        <v>12248</v>
      </c>
      <c r="E11" s="33">
        <f>ROUND(100*D11/$J11,1)</f>
        <v>17.7</v>
      </c>
      <c r="F11" s="32">
        <v>32890</v>
      </c>
      <c r="G11" s="33">
        <f>ROUND(100*F11/$J11,1)</f>
        <v>47.5</v>
      </c>
      <c r="H11" s="32">
        <v>22734</v>
      </c>
      <c r="I11" s="33">
        <f>ROUND(100*H11/$J11,1)</f>
        <v>32.799999999999997</v>
      </c>
      <c r="J11" s="32">
        <v>69229</v>
      </c>
      <c r="K11" s="33">
        <f>C11+E11+G11+I11</f>
        <v>100</v>
      </c>
      <c r="L11" s="34">
        <f t="shared" si="0"/>
        <v>3.3</v>
      </c>
    </row>
    <row r="12" spans="1:12" x14ac:dyDescent="0.25">
      <c r="A12" s="31" t="s">
        <v>31</v>
      </c>
      <c r="B12" s="35">
        <f>SUM(B10:B11)</f>
        <v>4092</v>
      </c>
      <c r="C12" s="33">
        <f>ROUND(100*B12/$J12,1)</f>
        <v>2.1</v>
      </c>
      <c r="D12" s="35">
        <f>SUM(D10:D11)</f>
        <v>34152</v>
      </c>
      <c r="E12" s="33">
        <f>ROUND(100*D12/$J12,1)</f>
        <v>17.7</v>
      </c>
      <c r="F12" s="35">
        <f>SUM(F10:F11)</f>
        <v>94059</v>
      </c>
      <c r="G12" s="33">
        <f>ROUND(100*F12/$J12,1)</f>
        <v>48.8</v>
      </c>
      <c r="H12" s="35">
        <f>SUM(H10:H11)</f>
        <v>60607</v>
      </c>
      <c r="I12" s="33">
        <f>ROUND(100*H12/$J12,1)</f>
        <v>31.4</v>
      </c>
      <c r="J12" s="35">
        <f>SUM(J10:J11)</f>
        <v>192910</v>
      </c>
      <c r="K12" s="33">
        <f>C12+E12+G12+I12</f>
        <v>100</v>
      </c>
      <c r="L12" s="34">
        <f t="shared" si="0"/>
        <v>9.3000000000000007</v>
      </c>
    </row>
    <row r="13" spans="1:12" x14ac:dyDescent="0.25">
      <c r="A13" s="15" t="s">
        <v>10</v>
      </c>
      <c r="B13" s="32"/>
      <c r="D13" s="32"/>
      <c r="E13" s="33"/>
      <c r="F13" s="32"/>
      <c r="G13" s="33"/>
      <c r="H13" s="32"/>
      <c r="I13" s="33"/>
      <c r="J13" s="32"/>
      <c r="K13" s="33"/>
      <c r="L13" s="34"/>
    </row>
    <row r="14" spans="1:12" x14ac:dyDescent="0.25">
      <c r="A14" s="31" t="s">
        <v>95</v>
      </c>
      <c r="B14" s="32">
        <v>2710</v>
      </c>
      <c r="C14" s="33">
        <f>ROUND(100*B14/$J14,1)</f>
        <v>1.6</v>
      </c>
      <c r="D14" s="32">
        <v>22632</v>
      </c>
      <c r="E14" s="33">
        <f>ROUND(100*D14/$J14,1)</f>
        <v>13.6</v>
      </c>
      <c r="F14" s="32">
        <v>78429</v>
      </c>
      <c r="G14" s="33">
        <f>ROUND(100*F14/$J14,1)</f>
        <v>47</v>
      </c>
      <c r="H14" s="32">
        <v>63088</v>
      </c>
      <c r="I14" s="33">
        <f>ROUND(100*H14/$J14,1)</f>
        <v>37.799999999999997</v>
      </c>
      <c r="J14" s="32">
        <v>166859</v>
      </c>
      <c r="K14" s="33">
        <f>C14+E14+G14+I14</f>
        <v>100</v>
      </c>
      <c r="L14" s="34">
        <f t="shared" si="0"/>
        <v>8</v>
      </c>
    </row>
    <row r="15" spans="1:12" x14ac:dyDescent="0.25">
      <c r="A15" s="31" t="s">
        <v>96</v>
      </c>
      <c r="B15" s="32">
        <v>1592</v>
      </c>
      <c r="C15" s="33">
        <f>ROUND(100*B15/$J15,1)</f>
        <v>1.5</v>
      </c>
      <c r="D15" s="32">
        <v>13453</v>
      </c>
      <c r="E15" s="33">
        <f>ROUND(100*D15/$J15,1)</f>
        <v>12.6</v>
      </c>
      <c r="F15" s="32">
        <v>46908</v>
      </c>
      <c r="G15" s="33">
        <f>ROUND(100*F15/$J15,1)</f>
        <v>43.9</v>
      </c>
      <c r="H15" s="32">
        <v>44982</v>
      </c>
      <c r="I15" s="33">
        <f>ROUND(100*H15/$J15,1)</f>
        <v>42.1</v>
      </c>
      <c r="J15" s="32">
        <v>106935</v>
      </c>
      <c r="K15" s="33">
        <f>C15+E15+G15+I15</f>
        <v>100.1</v>
      </c>
      <c r="L15" s="34">
        <f t="shared" si="0"/>
        <v>5.0999999999999996</v>
      </c>
    </row>
    <row r="16" spans="1:12" x14ac:dyDescent="0.25">
      <c r="A16" s="31" t="s">
        <v>31</v>
      </c>
      <c r="B16" s="35">
        <f>SUM(B14:B15)</f>
        <v>4302</v>
      </c>
      <c r="C16" s="33">
        <f>ROUND(100*B16/$J16,1)</f>
        <v>1.6</v>
      </c>
      <c r="D16" s="35">
        <f>SUM(D14:D15)</f>
        <v>36085</v>
      </c>
      <c r="E16" s="33">
        <f>ROUND(100*D16/$J16,1)</f>
        <v>13.2</v>
      </c>
      <c r="F16" s="35">
        <f>SUM(F14:F15)</f>
        <v>125337</v>
      </c>
      <c r="G16" s="33">
        <f>ROUND(100*F16/$J16,1)</f>
        <v>45.8</v>
      </c>
      <c r="H16" s="35">
        <f>SUM(H14:H15)</f>
        <v>108070</v>
      </c>
      <c r="I16" s="33">
        <f>ROUND(100*H16/$J16,1)</f>
        <v>39.5</v>
      </c>
      <c r="J16" s="35">
        <f>SUM(J14:J15)</f>
        <v>273794</v>
      </c>
      <c r="K16" s="33">
        <f>C16+E16+G16+I16</f>
        <v>100.1</v>
      </c>
      <c r="L16" s="34">
        <f t="shared" si="0"/>
        <v>13.2</v>
      </c>
    </row>
    <row r="17" spans="1:12" x14ac:dyDescent="0.25">
      <c r="A17" s="15" t="s">
        <v>11</v>
      </c>
      <c r="B17" s="32"/>
      <c r="D17" s="32"/>
      <c r="E17" s="33"/>
      <c r="F17" s="32"/>
      <c r="G17" s="33"/>
      <c r="H17" s="32"/>
      <c r="I17" s="33"/>
      <c r="J17" s="32"/>
      <c r="K17" s="33"/>
      <c r="L17" s="34"/>
    </row>
    <row r="18" spans="1:12" x14ac:dyDescent="0.25">
      <c r="A18" s="31" t="s">
        <v>95</v>
      </c>
      <c r="B18" s="32">
        <v>10602</v>
      </c>
      <c r="C18" s="33">
        <f>ROUND(100*B18/$J18,1)</f>
        <v>1.5</v>
      </c>
      <c r="D18" s="32">
        <v>111639</v>
      </c>
      <c r="E18" s="33">
        <f>ROUND(100*D18/$J18,1)</f>
        <v>16.3</v>
      </c>
      <c r="F18" s="32">
        <v>293034</v>
      </c>
      <c r="G18" s="33">
        <f>ROUND(100*F18/$J18,1)</f>
        <v>42.8</v>
      </c>
      <c r="H18" s="32">
        <v>269600</v>
      </c>
      <c r="I18" s="33">
        <f>ROUND(100*H18/$J18,1)</f>
        <v>39.4</v>
      </c>
      <c r="J18" s="32">
        <v>684875</v>
      </c>
      <c r="K18" s="33">
        <f>C18+E18+G18+I18</f>
        <v>100</v>
      </c>
      <c r="L18" s="34">
        <f t="shared" si="0"/>
        <v>32.9</v>
      </c>
    </row>
    <row r="19" spans="1:12" x14ac:dyDescent="0.25">
      <c r="A19" s="31" t="s">
        <v>96</v>
      </c>
      <c r="B19" s="32">
        <v>6492</v>
      </c>
      <c r="C19" s="33">
        <f>ROUND(100*B19/$J19,1)</f>
        <v>1.2</v>
      </c>
      <c r="D19" s="32">
        <v>77630</v>
      </c>
      <c r="E19" s="33">
        <f>ROUND(100*D19/$J19,1)</f>
        <v>14.7</v>
      </c>
      <c r="F19" s="32">
        <v>200975</v>
      </c>
      <c r="G19" s="33">
        <f>ROUND(100*F19/$J19,1)</f>
        <v>38.1</v>
      </c>
      <c r="H19" s="32">
        <v>242787</v>
      </c>
      <c r="I19" s="33">
        <f>ROUND(100*H19/$J19,1)</f>
        <v>46</v>
      </c>
      <c r="J19" s="32">
        <v>527884</v>
      </c>
      <c r="K19" s="33">
        <f>C19+E19+G19+I19</f>
        <v>100</v>
      </c>
      <c r="L19" s="34">
        <f t="shared" si="0"/>
        <v>25.4</v>
      </c>
    </row>
    <row r="20" spans="1:12" x14ac:dyDescent="0.25">
      <c r="A20" s="31" t="s">
        <v>31</v>
      </c>
      <c r="B20" s="35">
        <f>SUM(B18:B19)</f>
        <v>17094</v>
      </c>
      <c r="C20" s="33">
        <f>ROUND(100*B20/$J20,1)</f>
        <v>1.4</v>
      </c>
      <c r="D20" s="35">
        <f>SUM(D18:D19)</f>
        <v>189269</v>
      </c>
      <c r="E20" s="33">
        <f>ROUND(100*D20/$J20,1)</f>
        <v>15.6</v>
      </c>
      <c r="F20" s="35">
        <f>SUM(F18:F19)</f>
        <v>494009</v>
      </c>
      <c r="G20" s="33">
        <f>ROUND(100*F20/$J20,1)</f>
        <v>40.700000000000003</v>
      </c>
      <c r="H20" s="35">
        <f>SUM(H18:H19)</f>
        <v>512387</v>
      </c>
      <c r="I20" s="33">
        <f>ROUND(100*H20/$J20,1)</f>
        <v>42.2</v>
      </c>
      <c r="J20" s="35">
        <f>SUM(J18:J19)</f>
        <v>1212759</v>
      </c>
      <c r="K20" s="33">
        <f>C20+E20+G20+I20</f>
        <v>99.9</v>
      </c>
      <c r="L20" s="34">
        <f t="shared" si="0"/>
        <v>58.3</v>
      </c>
    </row>
    <row r="21" spans="1:12" x14ac:dyDescent="0.25">
      <c r="A21" s="15" t="s">
        <v>12</v>
      </c>
      <c r="B21" s="32"/>
      <c r="D21" s="32"/>
      <c r="E21" s="33"/>
      <c r="F21" s="32"/>
      <c r="G21" s="33"/>
      <c r="H21" s="32"/>
      <c r="I21" s="33"/>
      <c r="J21" s="32"/>
      <c r="K21" s="33"/>
      <c r="L21" s="34"/>
    </row>
    <row r="22" spans="1:12" x14ac:dyDescent="0.25">
      <c r="A22" s="31" t="s">
        <v>95</v>
      </c>
      <c r="B22" s="32">
        <v>1377</v>
      </c>
      <c r="C22" s="33">
        <f>ROUND(100*B22/$J22,1)</f>
        <v>1.5</v>
      </c>
      <c r="D22" s="32">
        <v>16231</v>
      </c>
      <c r="E22" s="33">
        <f>ROUND(100*D22/$J22,1)</f>
        <v>17.5</v>
      </c>
      <c r="F22" s="32">
        <v>43550</v>
      </c>
      <c r="G22" s="33">
        <f>ROUND(100*F22/$J22,1)</f>
        <v>46.8</v>
      </c>
      <c r="H22" s="32">
        <v>31827</v>
      </c>
      <c r="I22" s="33">
        <f>ROUND(100*H22/$J22,1)</f>
        <v>34.200000000000003</v>
      </c>
      <c r="J22" s="32">
        <v>92985</v>
      </c>
      <c r="K22" s="33">
        <f>C22+E22+G22+I22</f>
        <v>100</v>
      </c>
      <c r="L22" s="34">
        <f t="shared" si="0"/>
        <v>4.5</v>
      </c>
    </row>
    <row r="23" spans="1:12" x14ac:dyDescent="0.25">
      <c r="A23" s="31" t="s">
        <v>96</v>
      </c>
      <c r="B23" s="32">
        <v>841</v>
      </c>
      <c r="C23" s="33">
        <f>ROUND(100*B23/$J23,1)</f>
        <v>1.2</v>
      </c>
      <c r="D23" s="32">
        <v>10261</v>
      </c>
      <c r="E23" s="33">
        <f>ROUND(100*D23/$J23,1)</f>
        <v>15.2</v>
      </c>
      <c r="F23" s="32">
        <v>30457</v>
      </c>
      <c r="G23" s="33">
        <f>ROUND(100*F23/$J23,1)</f>
        <v>45.2</v>
      </c>
      <c r="H23" s="32">
        <v>25827</v>
      </c>
      <c r="I23" s="33">
        <f>ROUND(100*H23/$J23,1)</f>
        <v>38.299999999999997</v>
      </c>
      <c r="J23" s="32">
        <v>67386</v>
      </c>
      <c r="K23" s="33">
        <f>C23+E23+G23+I23</f>
        <v>99.9</v>
      </c>
      <c r="L23" s="34">
        <f t="shared" si="0"/>
        <v>3.2</v>
      </c>
    </row>
    <row r="24" spans="1:12" x14ac:dyDescent="0.25">
      <c r="A24" s="31" t="s">
        <v>31</v>
      </c>
      <c r="B24" s="35">
        <f>SUM(B22:B23)</f>
        <v>2218</v>
      </c>
      <c r="C24" s="33">
        <f>ROUND(100*B24/$J24,1)</f>
        <v>1.4</v>
      </c>
      <c r="D24" s="35">
        <f>SUM(D22:D23)</f>
        <v>26492</v>
      </c>
      <c r="E24" s="33">
        <f>ROUND(100*D24/$J24,1)</f>
        <v>16.5</v>
      </c>
      <c r="F24" s="35">
        <f>SUM(F22:F23)</f>
        <v>74007</v>
      </c>
      <c r="G24" s="33">
        <f>ROUND(100*F24/$J24,1)</f>
        <v>46.1</v>
      </c>
      <c r="H24" s="35">
        <f>SUM(H22:H23)</f>
        <v>57654</v>
      </c>
      <c r="I24" s="33">
        <f>ROUND(100*H24/$J24,1)</f>
        <v>36</v>
      </c>
      <c r="J24" s="35">
        <f>SUM(J22:J23)</f>
        <v>160371</v>
      </c>
      <c r="K24" s="33">
        <f>C24+E24+G24+I24</f>
        <v>100</v>
      </c>
      <c r="L24" s="34">
        <f t="shared" si="0"/>
        <v>7.7</v>
      </c>
    </row>
    <row r="25" spans="1:12" x14ac:dyDescent="0.25">
      <c r="A25" s="15" t="s">
        <v>13</v>
      </c>
      <c r="B25" s="32"/>
      <c r="D25" s="32"/>
      <c r="E25" s="33"/>
      <c r="F25" s="32"/>
      <c r="G25" s="33"/>
      <c r="H25" s="32"/>
      <c r="I25" s="33"/>
      <c r="J25" s="32"/>
      <c r="K25" s="33"/>
      <c r="L25" s="34"/>
    </row>
    <row r="26" spans="1:12" x14ac:dyDescent="0.25">
      <c r="A26" s="31" t="s">
        <v>95</v>
      </c>
      <c r="B26" s="32">
        <v>185</v>
      </c>
      <c r="C26" s="33">
        <f>ROUND(100*B26/$J26,1)</f>
        <v>0.4</v>
      </c>
      <c r="D26" s="32">
        <v>7660</v>
      </c>
      <c r="E26" s="33">
        <f>ROUND(100*D26/$J26,1)</f>
        <v>16.399999999999999</v>
      </c>
      <c r="F26" s="32">
        <v>12494</v>
      </c>
      <c r="G26" s="33">
        <f>ROUND(100*F26/$J26,1)</f>
        <v>26.7</v>
      </c>
      <c r="H26" s="32">
        <v>26501</v>
      </c>
      <c r="I26" s="33">
        <f>ROUND(100*H26/$J26,1)</f>
        <v>56.6</v>
      </c>
      <c r="J26" s="32">
        <v>46840</v>
      </c>
      <c r="K26" s="33">
        <f>C26+E26+G26+I26</f>
        <v>100.1</v>
      </c>
      <c r="L26" s="34">
        <f t="shared" si="0"/>
        <v>2.2999999999999998</v>
      </c>
    </row>
    <row r="27" spans="1:12" x14ac:dyDescent="0.25">
      <c r="A27" s="31" t="s">
        <v>96</v>
      </c>
      <c r="B27" s="32">
        <v>183</v>
      </c>
      <c r="C27" s="33">
        <f>ROUND(100*B27/$J27,1)</f>
        <v>0.4</v>
      </c>
      <c r="D27" s="32">
        <v>6739</v>
      </c>
      <c r="E27" s="33">
        <f>ROUND(100*D27/$J27,1)</f>
        <v>13</v>
      </c>
      <c r="F27" s="32">
        <v>15201</v>
      </c>
      <c r="G27" s="33">
        <f>ROUND(100*F27/$J27,1)</f>
        <v>29.3</v>
      </c>
      <c r="H27" s="32">
        <v>29808</v>
      </c>
      <c r="I27" s="33">
        <f>ROUND(100*H27/$J27,1)</f>
        <v>57.4</v>
      </c>
      <c r="J27" s="32">
        <v>51931</v>
      </c>
      <c r="K27" s="33">
        <f>C27+E27+G27+I27</f>
        <v>100.1</v>
      </c>
      <c r="L27" s="34">
        <f t="shared" si="0"/>
        <v>2.5</v>
      </c>
    </row>
    <row r="28" spans="1:12" x14ac:dyDescent="0.25">
      <c r="A28" s="31" t="s">
        <v>31</v>
      </c>
      <c r="B28" s="35">
        <f>SUM(B26:B27)</f>
        <v>368</v>
      </c>
      <c r="C28" s="33">
        <f>ROUND(100*B28/$J28,1)</f>
        <v>0.4</v>
      </c>
      <c r="D28" s="35">
        <f>SUM(D26:D27)</f>
        <v>14399</v>
      </c>
      <c r="E28" s="33">
        <f>ROUND(100*D28/$J28,1)</f>
        <v>14.6</v>
      </c>
      <c r="F28" s="35">
        <f>SUM(F26:F27)</f>
        <v>27695</v>
      </c>
      <c r="G28" s="33">
        <f>ROUND(100*F28/$J28,1)</f>
        <v>28</v>
      </c>
      <c r="H28" s="35">
        <f>SUM(H26:H27)</f>
        <v>56309</v>
      </c>
      <c r="I28" s="33">
        <f>ROUND(100*H28/$J28,1)</f>
        <v>57</v>
      </c>
      <c r="J28" s="35">
        <f>SUM(J26:J27)</f>
        <v>98771</v>
      </c>
      <c r="K28" s="33">
        <f>C28+E28+G28+I28</f>
        <v>100</v>
      </c>
      <c r="L28" s="34">
        <f t="shared" si="0"/>
        <v>4.7</v>
      </c>
    </row>
    <row r="29" spans="1:12" x14ac:dyDescent="0.25">
      <c r="A29" s="15" t="s">
        <v>97</v>
      </c>
      <c r="B29" s="32"/>
      <c r="D29" s="32"/>
      <c r="F29" s="32"/>
      <c r="H29" s="32"/>
      <c r="J29" s="32"/>
      <c r="K29" s="33"/>
      <c r="L29" s="34"/>
    </row>
    <row r="30" spans="1:12" x14ac:dyDescent="0.25">
      <c r="A30" s="31" t="s">
        <v>95</v>
      </c>
      <c r="B30" s="32">
        <f>B6+B10+B14+B18+B22+B26</f>
        <v>17959</v>
      </c>
      <c r="C30" s="33">
        <f>ROUND(100*B30/$J30,1)</f>
        <v>1.5</v>
      </c>
      <c r="D30" s="32">
        <f>D6+D10+D14+D18+D22+D26</f>
        <v>188478</v>
      </c>
      <c r="E30" s="33">
        <f>ROUND(100*D30/$J30,1)</f>
        <v>15.8</v>
      </c>
      <c r="F30" s="32">
        <f>F6+F10+F14+F18+F22+F26</f>
        <v>514002</v>
      </c>
      <c r="G30" s="33">
        <f>ROUND(100*F30/$J30,1)</f>
        <v>43.1</v>
      </c>
      <c r="H30" s="32">
        <f>H6+H10+H14+H18+H22+H26</f>
        <v>472191</v>
      </c>
      <c r="I30" s="33">
        <f>ROUND(100*H30/$J30,1)</f>
        <v>39.6</v>
      </c>
      <c r="J30" s="32">
        <f>J6+J10+J14+J18+J22+J26</f>
        <v>1192630</v>
      </c>
      <c r="K30" s="33">
        <f>C30+E30+G30+I30</f>
        <v>100</v>
      </c>
      <c r="L30" s="34">
        <f t="shared" si="0"/>
        <v>57.3</v>
      </c>
    </row>
    <row r="31" spans="1:12" x14ac:dyDescent="0.25">
      <c r="A31" s="31" t="s">
        <v>96</v>
      </c>
      <c r="B31" s="32">
        <f>B7+B11+B15+B19+B23+B27</f>
        <v>10736</v>
      </c>
      <c r="C31" s="33">
        <f>ROUND(100*B31/$J31,1)</f>
        <v>1.2</v>
      </c>
      <c r="D31" s="32">
        <f>D7+D11+D15+D19+D23+D27</f>
        <v>125204</v>
      </c>
      <c r="E31" s="33">
        <f>ROUND(100*D31/$J31,1)</f>
        <v>14.1</v>
      </c>
      <c r="F31" s="32">
        <f>F7+F11+F15+F19+F23+F27</f>
        <v>345998</v>
      </c>
      <c r="G31" s="33">
        <f>ROUND(100*F31/$J31,1)</f>
        <v>39</v>
      </c>
      <c r="H31" s="32">
        <f>H7+H11+H15+H19+H23+H27</f>
        <v>405286</v>
      </c>
      <c r="I31" s="33">
        <f>ROUND(100*H31/$J31,1)</f>
        <v>45.7</v>
      </c>
      <c r="J31" s="32">
        <f>J7+J11+J15+J19+J23+J27</f>
        <v>887224</v>
      </c>
      <c r="K31" s="33">
        <f>C31+E31+G31+I31</f>
        <v>100</v>
      </c>
      <c r="L31" s="34">
        <f t="shared" si="0"/>
        <v>42.7</v>
      </c>
    </row>
    <row r="32" spans="1:12" x14ac:dyDescent="0.25">
      <c r="A32" s="31" t="s">
        <v>31</v>
      </c>
      <c r="B32" s="35">
        <f>SUM(B30:B31)</f>
        <v>28695</v>
      </c>
      <c r="C32" s="33">
        <f>ROUND(100*B32/$J32,1)</f>
        <v>1.4</v>
      </c>
      <c r="D32" s="35">
        <f>SUM(D30:D31)</f>
        <v>313682</v>
      </c>
      <c r="E32" s="33">
        <f>ROUND(100*D32/$J32,1)</f>
        <v>15.1</v>
      </c>
      <c r="F32" s="35">
        <f>SUM(F30:F31)</f>
        <v>860000</v>
      </c>
      <c r="G32" s="33">
        <f>ROUND(100*F32/$J32,1)</f>
        <v>41.3</v>
      </c>
      <c r="H32" s="35">
        <f>SUM(H30:H31)</f>
        <v>877477</v>
      </c>
      <c r="I32" s="33">
        <f>ROUND(100*H32/$J32,1)</f>
        <v>42.2</v>
      </c>
      <c r="J32" s="35">
        <f>SUM(J30:J31)</f>
        <v>2079854</v>
      </c>
      <c r="K32" s="33">
        <f>C32+E32+G32+I32</f>
        <v>100</v>
      </c>
      <c r="L32" s="33"/>
    </row>
    <row r="33" spans="1:12" x14ac:dyDescent="0.25">
      <c r="A33" s="15" t="s">
        <v>40</v>
      </c>
      <c r="B33" s="32">
        <v>303</v>
      </c>
      <c r="D33" s="32">
        <v>1332</v>
      </c>
      <c r="F33" s="32">
        <v>751</v>
      </c>
      <c r="H33" s="32">
        <v>218</v>
      </c>
      <c r="J33" s="32">
        <v>2604</v>
      </c>
    </row>
    <row r="35" spans="1:12" ht="15.6" x14ac:dyDescent="0.3">
      <c r="A35" s="13" t="s">
        <v>18</v>
      </c>
    </row>
    <row r="36" spans="1:12" ht="30" customHeight="1" x14ac:dyDescent="0.25">
      <c r="A36" s="57" t="s">
        <v>98</v>
      </c>
      <c r="B36" s="57"/>
      <c r="C36" s="57"/>
      <c r="D36" s="57"/>
      <c r="E36" s="57"/>
      <c r="F36" s="57"/>
      <c r="G36" s="57"/>
      <c r="H36" s="57"/>
      <c r="I36" s="57"/>
      <c r="J36" s="57"/>
      <c r="K36" s="57"/>
      <c r="L36" s="57"/>
    </row>
    <row r="37" spans="1:12" ht="30" customHeight="1" x14ac:dyDescent="0.25">
      <c r="A37" s="57" t="s">
        <v>99</v>
      </c>
      <c r="B37" s="57"/>
      <c r="C37" s="57"/>
      <c r="D37" s="57"/>
      <c r="E37" s="57"/>
      <c r="F37" s="57"/>
      <c r="G37" s="57"/>
      <c r="H37" s="57"/>
      <c r="I37" s="57"/>
      <c r="J37" s="57"/>
      <c r="K37" s="57"/>
      <c r="L37" s="57"/>
    </row>
    <row r="38" spans="1:12" ht="30" customHeight="1" x14ac:dyDescent="0.25">
      <c r="A38" s="57" t="s">
        <v>100</v>
      </c>
      <c r="B38" s="57"/>
      <c r="C38" s="57"/>
      <c r="D38" s="57"/>
      <c r="E38" s="57"/>
      <c r="F38" s="57"/>
      <c r="G38" s="57"/>
      <c r="H38" s="57"/>
      <c r="I38" s="57"/>
      <c r="J38" s="57"/>
      <c r="K38" s="57"/>
      <c r="L38" s="57"/>
    </row>
    <row r="39" spans="1:12" x14ac:dyDescent="0.25">
      <c r="A39" s="15" t="s">
        <v>21</v>
      </c>
    </row>
  </sheetData>
  <mergeCells count="8">
    <mergeCell ref="A37:L37"/>
    <mergeCell ref="A38:L38"/>
    <mergeCell ref="B3:C3"/>
    <mergeCell ref="D3:E3"/>
    <mergeCell ref="F3:G3"/>
    <mergeCell ref="H3:I3"/>
    <mergeCell ref="J3:K3"/>
    <mergeCell ref="A36:L36"/>
  </mergeCells>
  <pageMargins left="0.25" right="0.25" top="0.25" bottom="0.25" header="0.3" footer="0.3"/>
  <pageSetup scale="86" fitToWidth="0" orientation="landscape" useFirstPageNumber="1"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A2EC1-8B5E-4D57-A876-7CEAAD00B97A}">
  <dimension ref="A1:I26"/>
  <sheetViews>
    <sheetView workbookViewId="0">
      <pane ySplit="4" topLeftCell="A5" activePane="bottomLeft" state="frozen"/>
      <selection activeCell="A2" sqref="A2"/>
      <selection pane="bottomLeft" activeCell="A2" sqref="A2"/>
    </sheetView>
  </sheetViews>
  <sheetFormatPr defaultRowHeight="15" x14ac:dyDescent="0.25"/>
  <cols>
    <col min="1" max="1" width="38.6640625" style="2" customWidth="1"/>
    <col min="2" max="2" width="8.88671875" style="2"/>
    <col min="3" max="3" width="11.33203125" style="2" bestFit="1" customWidth="1"/>
    <col min="4" max="4" width="8.88671875" style="2"/>
    <col min="5" max="5" width="11.33203125" style="2" bestFit="1" customWidth="1"/>
    <col min="6" max="6" width="8.88671875" style="2"/>
    <col min="7" max="7" width="11.33203125" style="2" bestFit="1" customWidth="1"/>
    <col min="8" max="8" width="8.88671875" style="2"/>
    <col min="9" max="9" width="11.33203125" style="2" bestFit="1" customWidth="1"/>
    <col min="10" max="16384" width="8.88671875" style="2"/>
  </cols>
  <sheetData>
    <row r="1" spans="1:9" ht="30" customHeight="1" x14ac:dyDescent="0.3">
      <c r="A1" s="64" t="s">
        <v>159</v>
      </c>
      <c r="B1" s="64"/>
      <c r="C1" s="64"/>
      <c r="D1" s="64"/>
      <c r="E1" s="64"/>
      <c r="F1" s="64"/>
      <c r="G1" s="64"/>
      <c r="H1" s="64"/>
      <c r="I1" s="64"/>
    </row>
    <row r="3" spans="1:9" ht="16.05" customHeight="1" x14ac:dyDescent="0.3">
      <c r="B3" s="60" t="s">
        <v>160</v>
      </c>
      <c r="C3" s="60"/>
      <c r="D3" s="60" t="s">
        <v>161</v>
      </c>
      <c r="E3" s="60"/>
      <c r="F3" s="60" t="s">
        <v>162</v>
      </c>
      <c r="G3" s="60"/>
      <c r="H3" s="60" t="s">
        <v>163</v>
      </c>
      <c r="I3" s="60"/>
    </row>
    <row r="4" spans="1:9" ht="16.05" customHeight="1" x14ac:dyDescent="0.3">
      <c r="A4" s="1" t="s">
        <v>60</v>
      </c>
      <c r="B4" s="4" t="s">
        <v>61</v>
      </c>
      <c r="C4" s="4" t="s">
        <v>62</v>
      </c>
      <c r="D4" s="4" t="s">
        <v>61</v>
      </c>
      <c r="E4" s="4" t="s">
        <v>62</v>
      </c>
      <c r="F4" s="4" t="s">
        <v>61</v>
      </c>
      <c r="G4" s="4" t="s">
        <v>62</v>
      </c>
      <c r="H4" s="4" t="s">
        <v>61</v>
      </c>
      <c r="I4" s="4" t="s">
        <v>62</v>
      </c>
    </row>
    <row r="5" spans="1:9" ht="16.05" customHeight="1" x14ac:dyDescent="0.25">
      <c r="A5" s="2" t="s">
        <v>63</v>
      </c>
      <c r="B5" s="22" t="s">
        <v>69</v>
      </c>
      <c r="C5" s="23">
        <v>-4.4929999999999996E-3</v>
      </c>
      <c r="D5" s="22" t="s">
        <v>69</v>
      </c>
      <c r="E5" s="23">
        <v>-4.5208000000000002E-3</v>
      </c>
      <c r="F5" s="22" t="s">
        <v>69</v>
      </c>
      <c r="G5" s="23">
        <v>-4.5675999999999998E-3</v>
      </c>
      <c r="H5" s="22" t="s">
        <v>69</v>
      </c>
      <c r="I5" s="23">
        <v>-4.3924000000000003E-3</v>
      </c>
    </row>
    <row r="6" spans="1:9" ht="16.05" customHeight="1" x14ac:dyDescent="0.25">
      <c r="A6" s="2" t="s">
        <v>65</v>
      </c>
      <c r="B6" s="22" t="s">
        <v>64</v>
      </c>
      <c r="C6" s="23">
        <v>-2.4610000000000002E-4</v>
      </c>
      <c r="D6" s="22" t="s">
        <v>64</v>
      </c>
      <c r="E6" s="23">
        <v>-2.5670000000000001E-4</v>
      </c>
      <c r="F6" s="22" t="s">
        <v>64</v>
      </c>
      <c r="G6" s="23">
        <v>-2.5109999999999998E-4</v>
      </c>
      <c r="H6" s="22" t="s">
        <v>64</v>
      </c>
      <c r="I6" s="23">
        <v>-2.4140000000000001E-4</v>
      </c>
    </row>
    <row r="7" spans="1:9" ht="16.05" customHeight="1" x14ac:dyDescent="0.25">
      <c r="A7" s="2" t="s">
        <v>66</v>
      </c>
      <c r="B7" s="22" t="s">
        <v>64</v>
      </c>
      <c r="C7" s="23">
        <v>3.5629999999999999E-4</v>
      </c>
      <c r="D7" s="22" t="s">
        <v>64</v>
      </c>
      <c r="E7" s="23">
        <v>-2.0400000000000001E-5</v>
      </c>
      <c r="F7" s="22" t="s">
        <v>64</v>
      </c>
      <c r="G7" s="23">
        <v>-4.5599999999999997E-5</v>
      </c>
      <c r="H7" s="22" t="s">
        <v>64</v>
      </c>
      <c r="I7" s="23">
        <v>3.97E-4</v>
      </c>
    </row>
    <row r="8" spans="1:9" ht="16.05" customHeight="1" x14ac:dyDescent="0.25">
      <c r="A8" s="51" t="s">
        <v>185</v>
      </c>
      <c r="B8" s="22" t="s">
        <v>69</v>
      </c>
      <c r="C8" s="23">
        <v>2.811E-4</v>
      </c>
      <c r="D8" s="22" t="s">
        <v>64</v>
      </c>
      <c r="E8" s="23">
        <v>9.7200000000000004E-5</v>
      </c>
      <c r="F8" s="22" t="s">
        <v>64</v>
      </c>
      <c r="G8" s="23">
        <v>9.5799999999999998E-5</v>
      </c>
      <c r="H8" s="22" t="s">
        <v>69</v>
      </c>
      <c r="I8" s="23">
        <v>2.7910000000000001E-4</v>
      </c>
    </row>
    <row r="9" spans="1:9" ht="16.05" customHeight="1" x14ac:dyDescent="0.25">
      <c r="A9" s="2" t="s">
        <v>68</v>
      </c>
      <c r="B9" s="22" t="s">
        <v>69</v>
      </c>
      <c r="C9" s="23">
        <v>-2.4954999999999999E-3</v>
      </c>
      <c r="D9" s="22" t="s">
        <v>69</v>
      </c>
      <c r="E9" s="23">
        <v>-2.1037E-3</v>
      </c>
      <c r="F9" s="22" t="s">
        <v>69</v>
      </c>
      <c r="G9" s="23">
        <v>-2.1156E-3</v>
      </c>
      <c r="H9" s="22" t="s">
        <v>69</v>
      </c>
      <c r="I9" s="23">
        <v>-2.4910000000000002E-3</v>
      </c>
    </row>
    <row r="10" spans="1:9" ht="16.05" customHeight="1" x14ac:dyDescent="0.25">
      <c r="A10" s="2" t="s">
        <v>70</v>
      </c>
      <c r="B10" s="22" t="s">
        <v>64</v>
      </c>
      <c r="C10" s="23">
        <v>-3.9500000000000003E-6</v>
      </c>
      <c r="D10" s="22" t="s">
        <v>64</v>
      </c>
      <c r="E10" s="23">
        <v>-3.0679999999999998E-4</v>
      </c>
      <c r="F10" s="22" t="s">
        <v>64</v>
      </c>
      <c r="G10" s="23">
        <v>-3.2729999999999999E-4</v>
      </c>
      <c r="H10" s="22" t="s">
        <v>64</v>
      </c>
      <c r="I10" s="23">
        <v>2.8600000000000001E-5</v>
      </c>
    </row>
    <row r="11" spans="1:9" ht="16.05" customHeight="1" x14ac:dyDescent="0.25">
      <c r="A11" s="48" t="s">
        <v>143</v>
      </c>
      <c r="B11" s="22" t="s">
        <v>69</v>
      </c>
      <c r="C11" s="23">
        <v>-1.2048E-3</v>
      </c>
      <c r="D11" s="22" t="s">
        <v>69</v>
      </c>
      <c r="E11" s="23">
        <v>-1.0966999999999999E-3</v>
      </c>
      <c r="F11" s="22" t="s">
        <v>69</v>
      </c>
      <c r="G11" s="23">
        <v>-1.0966999999999999E-3</v>
      </c>
      <c r="H11" s="22" t="s">
        <v>69</v>
      </c>
      <c r="I11" s="23">
        <v>-1.2056E-3</v>
      </c>
    </row>
    <row r="12" spans="1:9" ht="16.05" customHeight="1" x14ac:dyDescent="0.25">
      <c r="A12" s="2" t="s">
        <v>71</v>
      </c>
      <c r="B12" s="22" t="s">
        <v>64</v>
      </c>
      <c r="C12" s="23">
        <v>8.8809999999999996E-4</v>
      </c>
      <c r="D12" s="22" t="s">
        <v>64</v>
      </c>
      <c r="E12" s="23">
        <v>4.2789999999999999E-4</v>
      </c>
      <c r="F12" s="22" t="s">
        <v>64</v>
      </c>
      <c r="G12" s="23">
        <v>4.125E-4</v>
      </c>
      <c r="H12" s="22" t="s">
        <v>64</v>
      </c>
      <c r="I12" s="23">
        <v>8.4020000000000004E-4</v>
      </c>
    </row>
    <row r="13" spans="1:9" ht="16.05" customHeight="1" x14ac:dyDescent="0.25">
      <c r="A13" s="2" t="s">
        <v>72</v>
      </c>
      <c r="B13" s="22" t="s">
        <v>64</v>
      </c>
      <c r="C13" s="23">
        <v>2.676E-4</v>
      </c>
      <c r="D13" s="22" t="s">
        <v>64</v>
      </c>
      <c r="E13" s="23">
        <v>5.174E-4</v>
      </c>
      <c r="F13" s="22" t="s">
        <v>64</v>
      </c>
      <c r="G13" s="23">
        <v>5.0149999999999999E-4</v>
      </c>
      <c r="H13" s="22" t="s">
        <v>64</v>
      </c>
      <c r="I13" s="23">
        <v>2.5359999999999998E-4</v>
      </c>
    </row>
    <row r="14" spans="1:9" ht="16.05" customHeight="1" x14ac:dyDescent="0.25">
      <c r="A14" s="2" t="s">
        <v>73</v>
      </c>
      <c r="B14" s="22" t="s">
        <v>64</v>
      </c>
      <c r="C14" s="23">
        <v>7.5239999999999997E-4</v>
      </c>
      <c r="D14" s="22" t="s">
        <v>64</v>
      </c>
      <c r="E14" s="23">
        <v>-4.3900000000000003E-5</v>
      </c>
      <c r="F14" s="22" t="s">
        <v>64</v>
      </c>
      <c r="G14" s="23">
        <v>-5.3999999999999998E-5</v>
      </c>
      <c r="H14" s="22" t="s">
        <v>64</v>
      </c>
      <c r="I14" s="23">
        <v>6.9669999999999997E-4</v>
      </c>
    </row>
    <row r="15" spans="1:9" ht="16.05" customHeight="1" x14ac:dyDescent="0.25">
      <c r="A15" s="2" t="s">
        <v>76</v>
      </c>
      <c r="B15" s="22" t="s">
        <v>69</v>
      </c>
      <c r="C15" s="23">
        <v>-8.5757999999999997E-3</v>
      </c>
      <c r="D15" s="22" t="s">
        <v>69</v>
      </c>
      <c r="E15" s="23">
        <v>-7.5281000000000002E-3</v>
      </c>
      <c r="F15" s="22" t="s">
        <v>69</v>
      </c>
      <c r="G15" s="23">
        <v>-7.4064999999999999E-3</v>
      </c>
      <c r="H15" s="22" t="s">
        <v>69</v>
      </c>
      <c r="I15" s="23">
        <v>-8.6602999999999992E-3</v>
      </c>
    </row>
    <row r="16" spans="1:9" ht="16.05" customHeight="1" x14ac:dyDescent="0.25">
      <c r="A16" s="2" t="s">
        <v>85</v>
      </c>
      <c r="B16" s="22" t="s">
        <v>69</v>
      </c>
      <c r="C16" s="23">
        <v>2.99343E-2</v>
      </c>
      <c r="D16" s="22" t="s">
        <v>69</v>
      </c>
      <c r="E16" s="23">
        <v>2.9304199999999999E-2</v>
      </c>
      <c r="F16" s="22" t="s">
        <v>69</v>
      </c>
      <c r="G16" s="23">
        <v>2.9283699999999999E-2</v>
      </c>
      <c r="H16" s="22" t="s">
        <v>69</v>
      </c>
      <c r="I16" s="23">
        <v>3.00056E-2</v>
      </c>
    </row>
    <row r="17" spans="1:9" ht="18" x14ac:dyDescent="0.3">
      <c r="A17" s="24" t="s">
        <v>86</v>
      </c>
      <c r="B17" s="2">
        <v>0.50280000000000002</v>
      </c>
      <c r="D17" s="22"/>
      <c r="E17" s="23"/>
      <c r="G17" s="23"/>
      <c r="I17" s="23"/>
    </row>
    <row r="18" spans="1:9" x14ac:dyDescent="0.25">
      <c r="D18" s="22"/>
      <c r="E18" s="23"/>
      <c r="G18" s="23"/>
      <c r="I18" s="23"/>
    </row>
    <row r="19" spans="1:9" x14ac:dyDescent="0.25">
      <c r="A19" s="48" t="s">
        <v>164</v>
      </c>
      <c r="D19" s="22" t="s">
        <v>64</v>
      </c>
      <c r="E19" s="23">
        <v>3.8800000000000001E-5</v>
      </c>
      <c r="G19" s="23"/>
      <c r="I19" s="23"/>
    </row>
    <row r="20" spans="1:9" ht="16.05" customHeight="1" x14ac:dyDescent="0.25">
      <c r="A20" s="48" t="s">
        <v>165</v>
      </c>
      <c r="D20" s="22"/>
      <c r="E20" s="25"/>
      <c r="F20" s="22" t="s">
        <v>64</v>
      </c>
      <c r="G20" s="23">
        <v>3.1540000000000002E-4</v>
      </c>
      <c r="I20" s="23"/>
    </row>
    <row r="21" spans="1:9" ht="16.05" customHeight="1" x14ac:dyDescent="0.25">
      <c r="A21" s="48" t="s">
        <v>166</v>
      </c>
      <c r="D21" s="22"/>
      <c r="E21" s="25"/>
      <c r="H21" s="22" t="s">
        <v>64</v>
      </c>
      <c r="I21" s="23">
        <v>-5.2019999999999996E-4</v>
      </c>
    </row>
    <row r="22" spans="1:9" ht="18" x14ac:dyDescent="0.3">
      <c r="A22" s="24" t="s">
        <v>86</v>
      </c>
      <c r="D22" s="2">
        <v>0.54159999999999997</v>
      </c>
      <c r="F22" s="2">
        <v>0.54169999999999996</v>
      </c>
      <c r="H22" s="2">
        <v>0.50290000000000001</v>
      </c>
    </row>
    <row r="24" spans="1:9" ht="15.6" x14ac:dyDescent="0.3">
      <c r="A24" s="1" t="s">
        <v>18</v>
      </c>
    </row>
    <row r="25" spans="1:9" x14ac:dyDescent="0.25">
      <c r="A25" s="48" t="s">
        <v>167</v>
      </c>
    </row>
    <row r="26" spans="1:9" ht="15.6" x14ac:dyDescent="0.3">
      <c r="A26" s="2" t="s">
        <v>83</v>
      </c>
    </row>
  </sheetData>
  <mergeCells count="5">
    <mergeCell ref="A1:I1"/>
    <mergeCell ref="B3:C3"/>
    <mergeCell ref="D3:E3"/>
    <mergeCell ref="F3:G3"/>
    <mergeCell ref="H3:I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D2F7D-2A3C-46AF-AA75-C342501A8960}">
  <dimension ref="A1:I26"/>
  <sheetViews>
    <sheetView workbookViewId="0">
      <pane ySplit="4" topLeftCell="A5" activePane="bottomLeft" state="frozen"/>
      <selection activeCell="A2" sqref="A2"/>
      <selection pane="bottomLeft" activeCell="A2" sqref="A2"/>
    </sheetView>
  </sheetViews>
  <sheetFormatPr defaultRowHeight="15" x14ac:dyDescent="0.25"/>
  <cols>
    <col min="1" max="1" width="38.6640625" style="2" customWidth="1"/>
    <col min="2" max="2" width="8.88671875" style="2"/>
    <col min="3" max="3" width="11.33203125" style="2" bestFit="1" customWidth="1"/>
    <col min="4" max="4" width="8.88671875" style="2"/>
    <col min="5" max="5" width="11.33203125" style="2" bestFit="1" customWidth="1"/>
    <col min="6" max="6" width="8.88671875" style="2"/>
    <col min="7" max="7" width="11.33203125" style="2" bestFit="1" customWidth="1"/>
    <col min="8" max="8" width="8.88671875" style="2"/>
    <col min="9" max="9" width="11.33203125" style="2" bestFit="1" customWidth="1"/>
    <col min="10" max="16384" width="8.88671875" style="2"/>
  </cols>
  <sheetData>
    <row r="1" spans="1:9" ht="30" customHeight="1" x14ac:dyDescent="0.3">
      <c r="A1" s="64" t="s">
        <v>168</v>
      </c>
      <c r="B1" s="64"/>
      <c r="C1" s="64"/>
      <c r="D1" s="64"/>
      <c r="E1" s="64"/>
      <c r="F1" s="64"/>
      <c r="G1" s="64"/>
      <c r="H1" s="64"/>
      <c r="I1" s="64"/>
    </row>
    <row r="3" spans="1:9" ht="16.05" customHeight="1" x14ac:dyDescent="0.3">
      <c r="B3" s="60" t="s">
        <v>160</v>
      </c>
      <c r="C3" s="60"/>
      <c r="D3" s="60" t="s">
        <v>161</v>
      </c>
      <c r="E3" s="60"/>
      <c r="F3" s="60" t="s">
        <v>162</v>
      </c>
      <c r="G3" s="60"/>
      <c r="H3" s="60" t="s">
        <v>163</v>
      </c>
      <c r="I3" s="60"/>
    </row>
    <row r="4" spans="1:9" ht="16.05" customHeight="1" x14ac:dyDescent="0.3">
      <c r="A4" s="1" t="s">
        <v>60</v>
      </c>
      <c r="B4" s="4" t="s">
        <v>61</v>
      </c>
      <c r="C4" s="4" t="s">
        <v>62</v>
      </c>
      <c r="D4" s="4" t="s">
        <v>61</v>
      </c>
      <c r="E4" s="4" t="s">
        <v>62</v>
      </c>
      <c r="F4" s="4" t="s">
        <v>61</v>
      </c>
      <c r="G4" s="4" t="s">
        <v>62</v>
      </c>
      <c r="H4" s="4" t="s">
        <v>61</v>
      </c>
      <c r="I4" s="4" t="s">
        <v>62</v>
      </c>
    </row>
    <row r="5" spans="1:9" ht="16.05" customHeight="1" x14ac:dyDescent="0.25">
      <c r="A5" s="2" t="s">
        <v>63</v>
      </c>
      <c r="B5" s="22" t="s">
        <v>64</v>
      </c>
      <c r="C5" s="23">
        <v>-8.7839999999999999E-4</v>
      </c>
      <c r="D5" s="22" t="s">
        <v>64</v>
      </c>
      <c r="E5" s="23">
        <v>-1.1925E-3</v>
      </c>
      <c r="F5" s="22" t="s">
        <v>64</v>
      </c>
      <c r="G5" s="23">
        <v>-1.2432000000000001E-3</v>
      </c>
      <c r="H5" s="22" t="s">
        <v>64</v>
      </c>
      <c r="I5" s="23">
        <v>-8.7690000000000001E-4</v>
      </c>
    </row>
    <row r="6" spans="1:9" ht="16.05" customHeight="1" x14ac:dyDescent="0.25">
      <c r="A6" s="2" t="s">
        <v>65</v>
      </c>
      <c r="B6" s="22" t="s">
        <v>64</v>
      </c>
      <c r="C6" s="23">
        <v>-9.1799999999999995E-5</v>
      </c>
      <c r="D6" s="22" t="s">
        <v>64</v>
      </c>
      <c r="E6" s="23">
        <v>-2.3169999999999999E-4</v>
      </c>
      <c r="F6" s="22" t="s">
        <v>64</v>
      </c>
      <c r="G6" s="23">
        <v>-2.229E-4</v>
      </c>
      <c r="H6" s="22" t="s">
        <v>64</v>
      </c>
      <c r="I6" s="23">
        <v>-8.7800000000000006E-5</v>
      </c>
    </row>
    <row r="7" spans="1:9" ht="16.05" customHeight="1" x14ac:dyDescent="0.25">
      <c r="A7" s="2" t="s">
        <v>66</v>
      </c>
      <c r="B7" s="22" t="s">
        <v>64</v>
      </c>
      <c r="C7" s="23">
        <v>-1.271E-4</v>
      </c>
      <c r="D7" s="22" t="s">
        <v>64</v>
      </c>
      <c r="E7" s="23">
        <v>-8.2969999999999995E-4</v>
      </c>
      <c r="F7" s="22" t="s">
        <v>64</v>
      </c>
      <c r="G7" s="23">
        <v>-8.3889999999999995E-4</v>
      </c>
      <c r="H7" s="22" t="s">
        <v>64</v>
      </c>
      <c r="I7" s="23">
        <v>-1.2129999999999999E-4</v>
      </c>
    </row>
    <row r="8" spans="1:9" ht="16.05" customHeight="1" x14ac:dyDescent="0.25">
      <c r="A8" s="51" t="s">
        <v>185</v>
      </c>
      <c r="B8" s="22" t="s">
        <v>64</v>
      </c>
      <c r="C8" s="23">
        <v>1.17E-5</v>
      </c>
      <c r="D8" s="22" t="s">
        <v>64</v>
      </c>
      <c r="E8" s="23">
        <v>-9.9599999999999995E-5</v>
      </c>
      <c r="F8" s="22" t="s">
        <v>64</v>
      </c>
      <c r="G8" s="23">
        <v>-1.024E-4</v>
      </c>
      <c r="H8" s="22" t="s">
        <v>64</v>
      </c>
      <c r="I8" s="23">
        <v>1.15E-5</v>
      </c>
    </row>
    <row r="9" spans="1:9" ht="16.05" customHeight="1" x14ac:dyDescent="0.25">
      <c r="A9" s="2" t="s">
        <v>68</v>
      </c>
      <c r="B9" s="22" t="s">
        <v>64</v>
      </c>
      <c r="C9" s="23">
        <v>9.9890000000000005E-4</v>
      </c>
      <c r="D9" s="22" t="s">
        <v>64</v>
      </c>
      <c r="E9" s="23">
        <v>6.9419999999999996E-4</v>
      </c>
      <c r="F9" s="22" t="s">
        <v>64</v>
      </c>
      <c r="G9" s="23">
        <v>6.8099999999999996E-4</v>
      </c>
      <c r="H9" s="22" t="s">
        <v>64</v>
      </c>
      <c r="I9" s="23">
        <v>9.9759999999999996E-4</v>
      </c>
    </row>
    <row r="10" spans="1:9" ht="16.05" customHeight="1" x14ac:dyDescent="0.25">
      <c r="A10" s="2" t="s">
        <v>70</v>
      </c>
      <c r="B10" s="22" t="s">
        <v>64</v>
      </c>
      <c r="C10" s="23">
        <v>1.451E-4</v>
      </c>
      <c r="D10" s="22" t="s">
        <v>64</v>
      </c>
      <c r="E10" s="23">
        <v>-5.3000000000000001E-5</v>
      </c>
      <c r="F10" s="22" t="s">
        <v>64</v>
      </c>
      <c r="G10" s="23">
        <v>-7.3399999999999995E-5</v>
      </c>
      <c r="H10" s="22" t="s">
        <v>64</v>
      </c>
      <c r="I10" s="23">
        <v>1.46E-4</v>
      </c>
    </row>
    <row r="11" spans="1:9" ht="16.05" customHeight="1" x14ac:dyDescent="0.25">
      <c r="A11" s="48" t="s">
        <v>143</v>
      </c>
      <c r="B11" s="22" t="s">
        <v>69</v>
      </c>
      <c r="C11" s="23">
        <v>1.2650999999999999E-3</v>
      </c>
      <c r="D11" s="22" t="s">
        <v>69</v>
      </c>
      <c r="E11" s="23">
        <v>1.0425E-3</v>
      </c>
      <c r="F11" s="22" t="s">
        <v>69</v>
      </c>
      <c r="G11" s="23">
        <v>1.0493E-3</v>
      </c>
      <c r="H11" s="22" t="s">
        <v>69</v>
      </c>
      <c r="I11" s="23">
        <v>1.2669999999999999E-3</v>
      </c>
    </row>
    <row r="12" spans="1:9" ht="16.05" customHeight="1" x14ac:dyDescent="0.25">
      <c r="A12" s="2" t="s">
        <v>71</v>
      </c>
      <c r="B12" s="22" t="s">
        <v>69</v>
      </c>
      <c r="C12" s="23">
        <v>-1.6988000000000001E-3</v>
      </c>
      <c r="D12" s="22" t="s">
        <v>69</v>
      </c>
      <c r="E12" s="23">
        <v>-2.4859000000000001E-3</v>
      </c>
      <c r="F12" s="22" t="s">
        <v>69</v>
      </c>
      <c r="G12" s="23">
        <v>-2.4440999999999998E-3</v>
      </c>
      <c r="H12" s="22" t="s">
        <v>69</v>
      </c>
      <c r="I12" s="23">
        <v>-1.6980999999999999E-3</v>
      </c>
    </row>
    <row r="13" spans="1:9" ht="16.05" customHeight="1" x14ac:dyDescent="0.25">
      <c r="A13" s="2" t="s">
        <v>72</v>
      </c>
      <c r="B13" s="22" t="s">
        <v>64</v>
      </c>
      <c r="C13" s="23">
        <v>-6.4849999999999999E-4</v>
      </c>
      <c r="D13" s="22" t="s">
        <v>69</v>
      </c>
      <c r="E13" s="23">
        <v>-1.2247E-3</v>
      </c>
      <c r="F13" s="22" t="s">
        <v>69</v>
      </c>
      <c r="G13" s="23">
        <v>-1.2208E-3</v>
      </c>
      <c r="H13" s="22" t="s">
        <v>64</v>
      </c>
      <c r="I13" s="23">
        <v>-6.4950000000000001E-4</v>
      </c>
    </row>
    <row r="14" spans="1:9" ht="16.05" customHeight="1" x14ac:dyDescent="0.25">
      <c r="A14" s="2" t="s">
        <v>73</v>
      </c>
      <c r="B14" s="22" t="s">
        <v>69</v>
      </c>
      <c r="C14" s="23">
        <v>-2.2659999999999998E-3</v>
      </c>
      <c r="D14" s="22" t="s">
        <v>69</v>
      </c>
      <c r="E14" s="23">
        <v>-2.6205999999999998E-3</v>
      </c>
      <c r="F14" s="22" t="s">
        <v>69</v>
      </c>
      <c r="G14" s="23">
        <v>-2.5948E-3</v>
      </c>
      <c r="H14" s="22" t="s">
        <v>69</v>
      </c>
      <c r="I14" s="23">
        <v>-2.2707000000000001E-3</v>
      </c>
    </row>
    <row r="15" spans="1:9" ht="16.05" customHeight="1" x14ac:dyDescent="0.25">
      <c r="A15" s="2" t="s">
        <v>76</v>
      </c>
      <c r="B15" s="22" t="s">
        <v>64</v>
      </c>
      <c r="C15" s="23">
        <v>-2.5812000000000001E-3</v>
      </c>
      <c r="D15" s="22" t="s">
        <v>64</v>
      </c>
      <c r="E15" s="23">
        <v>-5.3441000000000001E-3</v>
      </c>
      <c r="F15" s="22" t="s">
        <v>69</v>
      </c>
      <c r="G15" s="23">
        <v>-5.5541000000000002E-3</v>
      </c>
      <c r="H15" s="22" t="s">
        <v>64</v>
      </c>
      <c r="I15" s="23">
        <v>-2.5972999999999999E-3</v>
      </c>
    </row>
    <row r="16" spans="1:9" ht="16.05" customHeight="1" x14ac:dyDescent="0.25">
      <c r="A16" s="2" t="s">
        <v>87</v>
      </c>
      <c r="B16" s="22" t="s">
        <v>69</v>
      </c>
      <c r="C16" s="23">
        <v>4.7919400000000001E-2</v>
      </c>
      <c r="D16" s="22" t="s">
        <v>69</v>
      </c>
      <c r="E16" s="23">
        <v>4.8428300000000001E-2</v>
      </c>
      <c r="F16" s="22" t="s">
        <v>69</v>
      </c>
      <c r="G16" s="23">
        <v>4.8538100000000001E-2</v>
      </c>
      <c r="H16" s="22" t="s">
        <v>69</v>
      </c>
      <c r="I16" s="23">
        <v>4.7934400000000002E-2</v>
      </c>
    </row>
    <row r="17" spans="1:9" ht="18" x14ac:dyDescent="0.3">
      <c r="A17" s="24" t="s">
        <v>86</v>
      </c>
      <c r="B17" s="2">
        <v>0.48659999999999998</v>
      </c>
      <c r="C17" s="26"/>
      <c r="D17" s="22"/>
      <c r="E17" s="25"/>
      <c r="G17" s="23"/>
      <c r="I17" s="23"/>
    </row>
    <row r="18" spans="1:9" x14ac:dyDescent="0.25">
      <c r="C18" s="26"/>
      <c r="D18" s="22"/>
      <c r="E18" s="25"/>
      <c r="G18" s="23"/>
      <c r="I18" s="23"/>
    </row>
    <row r="19" spans="1:9" x14ac:dyDescent="0.25">
      <c r="A19" s="48" t="s">
        <v>169</v>
      </c>
      <c r="C19" s="26"/>
      <c r="D19" s="22" t="s">
        <v>64</v>
      </c>
      <c r="E19" s="23">
        <v>4.5780000000000001E-4</v>
      </c>
      <c r="G19" s="23"/>
      <c r="I19" s="23"/>
    </row>
    <row r="20" spans="1:9" ht="16.05" customHeight="1" x14ac:dyDescent="0.25">
      <c r="A20" s="48" t="s">
        <v>170</v>
      </c>
      <c r="C20" s="26"/>
      <c r="D20" s="22"/>
      <c r="E20" s="25"/>
      <c r="F20" s="22" t="s">
        <v>64</v>
      </c>
      <c r="G20" s="23">
        <v>-6.2700000000000006E-5</v>
      </c>
    </row>
    <row r="21" spans="1:9" ht="16.05" customHeight="1" x14ac:dyDescent="0.25">
      <c r="A21" s="48" t="s">
        <v>171</v>
      </c>
      <c r="C21" s="26"/>
      <c r="D21" s="22"/>
      <c r="E21" s="25"/>
      <c r="G21" s="23"/>
      <c r="H21" s="22" t="s">
        <v>64</v>
      </c>
      <c r="I21" s="23">
        <v>-9.7299999999999993E-5</v>
      </c>
    </row>
    <row r="22" spans="1:9" ht="18" x14ac:dyDescent="0.3">
      <c r="A22" s="24" t="s">
        <v>86</v>
      </c>
      <c r="D22" s="2">
        <v>0.54490000000000005</v>
      </c>
      <c r="F22" s="2">
        <v>0.54449999999999998</v>
      </c>
      <c r="H22" s="2">
        <v>0.48659999999999998</v>
      </c>
    </row>
    <row r="24" spans="1:9" ht="15.6" x14ac:dyDescent="0.3">
      <c r="A24" s="1" t="s">
        <v>18</v>
      </c>
    </row>
    <row r="25" spans="1:9" x14ac:dyDescent="0.25">
      <c r="A25" s="48" t="s">
        <v>167</v>
      </c>
    </row>
    <row r="26" spans="1:9" ht="15.6" x14ac:dyDescent="0.3">
      <c r="A26" s="2" t="s">
        <v>83</v>
      </c>
    </row>
  </sheetData>
  <mergeCells count="5">
    <mergeCell ref="A1:I1"/>
    <mergeCell ref="B3:C3"/>
    <mergeCell ref="D3:E3"/>
    <mergeCell ref="F3:G3"/>
    <mergeCell ref="H3:I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8C8E2-B17C-443C-BE23-87380AC6B2B9}">
  <dimension ref="A1:C15"/>
  <sheetViews>
    <sheetView workbookViewId="0">
      <selection activeCell="A17" sqref="A17"/>
    </sheetView>
  </sheetViews>
  <sheetFormatPr defaultRowHeight="15" x14ac:dyDescent="0.25"/>
  <cols>
    <col min="1" max="1" width="47.6640625" style="52" customWidth="1"/>
    <col min="2" max="3" width="19.21875" style="52" customWidth="1"/>
    <col min="4" max="16384" width="8.88671875" style="52"/>
  </cols>
  <sheetData>
    <row r="1" spans="1:3" ht="15.6" x14ac:dyDescent="0.3">
      <c r="A1" s="1" t="s">
        <v>186</v>
      </c>
    </row>
    <row r="3" spans="1:3" ht="31.2" x14ac:dyDescent="0.3">
      <c r="B3" s="50" t="s">
        <v>187</v>
      </c>
      <c r="C3" s="50" t="s">
        <v>191</v>
      </c>
    </row>
    <row r="4" spans="1:3" x14ac:dyDescent="0.25">
      <c r="A4" s="52" t="s">
        <v>188</v>
      </c>
      <c r="B4" s="54">
        <v>1.8710999999999998E-2</v>
      </c>
      <c r="C4" s="54">
        <v>1.54348E-2</v>
      </c>
    </row>
    <row r="5" spans="1:3" x14ac:dyDescent="0.25">
      <c r="A5" s="52" t="s">
        <v>189</v>
      </c>
      <c r="B5" s="54">
        <v>2.8846199999999999E-2</v>
      </c>
      <c r="C5" s="54">
        <v>2.34375E-2</v>
      </c>
    </row>
    <row r="6" spans="1:3" x14ac:dyDescent="0.25">
      <c r="A6" s="53" t="s">
        <v>192</v>
      </c>
      <c r="B6" s="52">
        <v>942</v>
      </c>
      <c r="C6" s="52">
        <v>942</v>
      </c>
    </row>
    <row r="7" spans="1:3" x14ac:dyDescent="0.25">
      <c r="A7" s="52" t="s">
        <v>190</v>
      </c>
      <c r="B7" s="54">
        <v>4.8469400000000003E-2</v>
      </c>
      <c r="C7" s="54">
        <v>3.2786900000000001E-2</v>
      </c>
    </row>
    <row r="8" spans="1:3" x14ac:dyDescent="0.25">
      <c r="A8" s="53" t="s">
        <v>40</v>
      </c>
      <c r="B8" s="55">
        <v>1121</v>
      </c>
      <c r="C8" s="55">
        <v>1121</v>
      </c>
    </row>
    <row r="9" spans="1:3" x14ac:dyDescent="0.25">
      <c r="B9" s="55"/>
      <c r="C9" s="55"/>
    </row>
    <row r="10" spans="1:3" ht="31.2" x14ac:dyDescent="0.3">
      <c r="B10" s="50" t="s">
        <v>193</v>
      </c>
      <c r="C10" s="50" t="s">
        <v>194</v>
      </c>
    </row>
    <row r="11" spans="1:3" x14ac:dyDescent="0.25">
      <c r="A11" s="52" t="s">
        <v>195</v>
      </c>
      <c r="B11" s="54">
        <v>1.1144299999999999E-2</v>
      </c>
      <c r="C11" s="54">
        <v>1.1087400000000001E-2</v>
      </c>
    </row>
    <row r="12" spans="1:3" x14ac:dyDescent="0.25">
      <c r="A12" s="52" t="s">
        <v>196</v>
      </c>
      <c r="B12" s="54">
        <v>1.28755E-2</v>
      </c>
      <c r="C12" s="54">
        <v>1.4481300000000001E-2</v>
      </c>
    </row>
    <row r="13" spans="1:3" x14ac:dyDescent="0.25">
      <c r="A13" s="53" t="s">
        <v>192</v>
      </c>
      <c r="B13" s="52">
        <v>974</v>
      </c>
      <c r="C13" s="52">
        <v>974</v>
      </c>
    </row>
    <row r="14" spans="1:3" x14ac:dyDescent="0.25">
      <c r="A14" s="52" t="s">
        <v>197</v>
      </c>
      <c r="B14" s="54">
        <v>2.45902E-2</v>
      </c>
      <c r="C14" s="54">
        <v>2.1428599999999999E-2</v>
      </c>
    </row>
    <row r="15" spans="1:3" x14ac:dyDescent="0.25">
      <c r="A15" s="53" t="s">
        <v>40</v>
      </c>
      <c r="B15" s="55">
        <v>1127</v>
      </c>
      <c r="C15" s="55">
        <v>1127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5902-C745-494C-A235-406E3DF7A38C}">
  <dimension ref="A1:L27"/>
  <sheetViews>
    <sheetView workbookViewId="0">
      <selection activeCell="A2" sqref="A2"/>
    </sheetView>
  </sheetViews>
  <sheetFormatPr defaultRowHeight="14.4" x14ac:dyDescent="0.3"/>
  <cols>
    <col min="1" max="1" width="26.5546875" customWidth="1"/>
    <col min="2" max="9" width="9.77734375" customWidth="1"/>
    <col min="10" max="11" width="11.77734375" customWidth="1"/>
  </cols>
  <sheetData>
    <row r="1" spans="1:12" ht="15.6" x14ac:dyDescent="0.3">
      <c r="A1" s="1" t="s">
        <v>103</v>
      </c>
    </row>
    <row r="2" spans="1:12" ht="15" customHeight="1" x14ac:dyDescent="0.3">
      <c r="A2" s="2"/>
    </row>
    <row r="3" spans="1:12" ht="30" customHeight="1" x14ac:dyDescent="0.3">
      <c r="A3" s="3" t="s">
        <v>0</v>
      </c>
      <c r="B3" s="59" t="s">
        <v>1</v>
      </c>
      <c r="C3" s="59"/>
      <c r="D3" s="58" t="s">
        <v>2</v>
      </c>
      <c r="E3" s="58"/>
      <c r="F3" s="58" t="s">
        <v>3</v>
      </c>
      <c r="G3" s="58"/>
      <c r="H3" s="58" t="s">
        <v>4</v>
      </c>
      <c r="I3" s="58"/>
      <c r="J3" s="59" t="s">
        <v>5</v>
      </c>
      <c r="K3" s="59"/>
    </row>
    <row r="4" spans="1:12" ht="18" customHeight="1" x14ac:dyDescent="0.3">
      <c r="A4" s="1" t="s">
        <v>106</v>
      </c>
      <c r="B4" s="4" t="s">
        <v>6</v>
      </c>
      <c r="C4" s="4" t="s">
        <v>7</v>
      </c>
      <c r="D4" s="4" t="s">
        <v>6</v>
      </c>
      <c r="E4" s="4" t="s">
        <v>7</v>
      </c>
      <c r="F4" s="4" t="s">
        <v>6</v>
      </c>
      <c r="G4" s="4" t="s">
        <v>7</v>
      </c>
      <c r="H4" s="4" t="s">
        <v>6</v>
      </c>
      <c r="I4" s="4" t="s">
        <v>7</v>
      </c>
      <c r="J4" s="4" t="s">
        <v>6</v>
      </c>
      <c r="K4" s="4" t="s">
        <v>7</v>
      </c>
    </row>
    <row r="5" spans="1:12" ht="18" customHeight="1" x14ac:dyDescent="0.3">
      <c r="A5" s="2" t="s">
        <v>8</v>
      </c>
      <c r="B5" s="5">
        <v>2.4</v>
      </c>
      <c r="C5" s="5">
        <v>2.2000000000000002</v>
      </c>
      <c r="D5" s="5">
        <v>3.2</v>
      </c>
      <c r="E5" s="5">
        <v>4.2</v>
      </c>
      <c r="F5" s="5">
        <v>4.5999999999999996</v>
      </c>
      <c r="G5" s="5">
        <v>5.2</v>
      </c>
      <c r="H5" s="5">
        <v>9.1999999999999993</v>
      </c>
      <c r="I5" s="5">
        <v>9.4</v>
      </c>
      <c r="J5" s="5">
        <v>5.7</v>
      </c>
      <c r="K5" s="5">
        <v>6.8</v>
      </c>
    </row>
    <row r="6" spans="1:12" ht="18" customHeight="1" x14ac:dyDescent="0.3">
      <c r="A6" s="2" t="s">
        <v>9</v>
      </c>
      <c r="B6" s="5">
        <v>8.1999999999999993</v>
      </c>
      <c r="C6" s="5">
        <v>14.3</v>
      </c>
      <c r="D6" s="5">
        <v>9</v>
      </c>
      <c r="E6" s="5">
        <v>10.9</v>
      </c>
      <c r="F6" s="5">
        <v>8.9</v>
      </c>
      <c r="G6" s="5">
        <v>10.9</v>
      </c>
      <c r="H6" s="5">
        <v>5</v>
      </c>
      <c r="I6" s="5">
        <v>6.9</v>
      </c>
      <c r="J6" s="5">
        <v>7.8</v>
      </c>
      <c r="K6" s="5">
        <v>9.3000000000000007</v>
      </c>
    </row>
    <row r="7" spans="1:12" ht="18" customHeight="1" x14ac:dyDescent="0.3">
      <c r="A7" s="2" t="s">
        <v>10</v>
      </c>
      <c r="B7" s="5">
        <v>18.3</v>
      </c>
      <c r="C7" s="5">
        <v>15</v>
      </c>
      <c r="D7" s="5">
        <v>5.8</v>
      </c>
      <c r="E7" s="5">
        <v>11.5</v>
      </c>
      <c r="F7" s="5">
        <v>7.3</v>
      </c>
      <c r="G7" s="5">
        <v>14.6</v>
      </c>
      <c r="H7" s="5">
        <v>5</v>
      </c>
      <c r="I7" s="5">
        <v>12.3</v>
      </c>
      <c r="J7" s="5">
        <v>6.3</v>
      </c>
      <c r="K7" s="5">
        <v>13.2</v>
      </c>
    </row>
    <row r="8" spans="1:12" ht="18" customHeight="1" x14ac:dyDescent="0.3">
      <c r="A8" s="2" t="s">
        <v>11</v>
      </c>
      <c r="B8" s="5">
        <v>67.400000000000006</v>
      </c>
      <c r="C8" s="5">
        <v>59.6</v>
      </c>
      <c r="D8" s="5">
        <v>76.099999999999994</v>
      </c>
      <c r="E8" s="5">
        <v>60.3</v>
      </c>
      <c r="F8" s="5">
        <v>72.900000000000006</v>
      </c>
      <c r="G8" s="5">
        <v>57.4</v>
      </c>
      <c r="H8" s="5">
        <v>74.099999999999994</v>
      </c>
      <c r="I8" s="5">
        <v>58.4</v>
      </c>
      <c r="J8" s="5">
        <v>74</v>
      </c>
      <c r="K8" s="5">
        <v>58.3</v>
      </c>
    </row>
    <row r="9" spans="1:12" ht="18" customHeight="1" x14ac:dyDescent="0.3">
      <c r="A9" s="2" t="s">
        <v>12</v>
      </c>
      <c r="B9" s="5">
        <v>2.2000000000000002</v>
      </c>
      <c r="C9" s="5">
        <v>7.7</v>
      </c>
      <c r="D9" s="5">
        <v>2.6</v>
      </c>
      <c r="E9" s="5">
        <v>8.4</v>
      </c>
      <c r="F9" s="5">
        <v>3.3</v>
      </c>
      <c r="G9" s="5">
        <v>8.6</v>
      </c>
      <c r="H9" s="5">
        <v>2.8</v>
      </c>
      <c r="I9" s="5">
        <v>6.6</v>
      </c>
      <c r="J9" s="5">
        <v>3</v>
      </c>
      <c r="K9" s="5">
        <v>7.7</v>
      </c>
    </row>
    <row r="10" spans="1:12" ht="18" customHeight="1" x14ac:dyDescent="0.3">
      <c r="A10" s="2" t="s">
        <v>13</v>
      </c>
      <c r="B10" s="5">
        <v>1.5</v>
      </c>
      <c r="C10" s="5">
        <v>1.3</v>
      </c>
      <c r="D10" s="5">
        <v>3.2</v>
      </c>
      <c r="E10" s="5">
        <v>4.5999999999999996</v>
      </c>
      <c r="F10" s="5">
        <v>3</v>
      </c>
      <c r="G10" s="5">
        <v>3.2</v>
      </c>
      <c r="H10" s="5">
        <v>3.8</v>
      </c>
      <c r="I10" s="5">
        <v>6.4</v>
      </c>
      <c r="J10" s="5">
        <v>3.3</v>
      </c>
      <c r="K10" s="5">
        <v>4.7</v>
      </c>
    </row>
    <row r="11" spans="1:12" ht="18" customHeight="1" x14ac:dyDescent="0.3">
      <c r="A11" s="2"/>
      <c r="B11" s="6">
        <f>SUM(B5:B10)</f>
        <v>100.00000000000001</v>
      </c>
      <c r="C11" s="6">
        <f t="shared" ref="C11:K11" si="0">SUM(C5:C10)</f>
        <v>100.1</v>
      </c>
      <c r="D11" s="6">
        <f t="shared" si="0"/>
        <v>99.899999999999991</v>
      </c>
      <c r="E11" s="6">
        <f t="shared" si="0"/>
        <v>99.9</v>
      </c>
      <c r="F11" s="6">
        <f t="shared" si="0"/>
        <v>100</v>
      </c>
      <c r="G11" s="6">
        <f t="shared" si="0"/>
        <v>99.899999999999991</v>
      </c>
      <c r="H11" s="6">
        <f t="shared" si="0"/>
        <v>99.899999999999991</v>
      </c>
      <c r="I11" s="6">
        <f t="shared" si="0"/>
        <v>100</v>
      </c>
      <c r="J11" s="6">
        <f t="shared" si="0"/>
        <v>100.1</v>
      </c>
      <c r="K11" s="6">
        <f t="shared" si="0"/>
        <v>100</v>
      </c>
    </row>
    <row r="12" spans="1:12" ht="18" customHeight="1" x14ac:dyDescent="0.3">
      <c r="A12" s="2" t="s">
        <v>14</v>
      </c>
      <c r="B12" s="7">
        <v>3508</v>
      </c>
      <c r="C12" s="8">
        <v>28695</v>
      </c>
      <c r="D12" s="7">
        <v>269323</v>
      </c>
      <c r="E12" s="8">
        <v>313682</v>
      </c>
      <c r="F12" s="7">
        <v>547470</v>
      </c>
      <c r="G12" s="8">
        <v>860000</v>
      </c>
      <c r="H12" s="7">
        <v>368084</v>
      </c>
      <c r="I12" s="8">
        <v>877477</v>
      </c>
      <c r="J12" s="8">
        <f>B12+D12+F12+H12</f>
        <v>1188385</v>
      </c>
      <c r="K12" s="8">
        <f>C12+E12+G12+I12</f>
        <v>2079854</v>
      </c>
      <c r="L12" s="9"/>
    </row>
    <row r="13" spans="1:12" ht="18" customHeight="1" x14ac:dyDescent="0.3">
      <c r="A13" s="2" t="s">
        <v>15</v>
      </c>
      <c r="B13" s="7">
        <v>68</v>
      </c>
      <c r="C13" s="8">
        <v>303</v>
      </c>
      <c r="D13" s="7">
        <v>1183</v>
      </c>
      <c r="E13" s="8">
        <v>1332</v>
      </c>
      <c r="F13" s="7">
        <v>550</v>
      </c>
      <c r="G13" s="8">
        <v>751</v>
      </c>
      <c r="H13" s="7">
        <v>124</v>
      </c>
      <c r="I13" s="8">
        <v>218</v>
      </c>
      <c r="J13" s="8">
        <v>1925</v>
      </c>
      <c r="K13" s="8">
        <v>2604</v>
      </c>
      <c r="L13" s="9"/>
    </row>
    <row r="14" spans="1:12" ht="15.6" x14ac:dyDescent="0.3">
      <c r="A14" s="10"/>
      <c r="L14" s="9"/>
    </row>
    <row r="15" spans="1:12" ht="46.8" x14ac:dyDescent="0.3">
      <c r="A15" s="3" t="s">
        <v>16</v>
      </c>
      <c r="B15" s="59" t="s">
        <v>1</v>
      </c>
      <c r="C15" s="59"/>
      <c r="D15" s="58" t="s">
        <v>2</v>
      </c>
      <c r="E15" s="58"/>
      <c r="F15" s="58" t="s">
        <v>3</v>
      </c>
      <c r="G15" s="58"/>
      <c r="H15" s="58" t="s">
        <v>4</v>
      </c>
      <c r="I15" s="58"/>
      <c r="J15" s="59" t="s">
        <v>5</v>
      </c>
      <c r="K15" s="59"/>
    </row>
    <row r="16" spans="1:12" ht="18" customHeight="1" x14ac:dyDescent="0.3">
      <c r="A16" s="2" t="s">
        <v>8</v>
      </c>
      <c r="C16" s="11">
        <v>6.4819277108433733</v>
      </c>
      <c r="D16" s="2"/>
      <c r="E16" s="11">
        <v>0.55089890263833763</v>
      </c>
      <c r="F16" s="2"/>
      <c r="G16" s="11">
        <v>0.80061768008984435</v>
      </c>
      <c r="H16" s="2"/>
      <c r="I16" s="11">
        <v>1.4342357769183076</v>
      </c>
      <c r="J16" s="2"/>
      <c r="K16" s="11">
        <v>1.0940668920120975</v>
      </c>
    </row>
    <row r="17" spans="1:12" ht="18" customHeight="1" x14ac:dyDescent="0.3">
      <c r="A17" s="2" t="s">
        <v>9</v>
      </c>
      <c r="C17" s="11">
        <v>13.208333333333334</v>
      </c>
      <c r="D17" s="2"/>
      <c r="E17" s="11">
        <v>0.4028918830101873</v>
      </c>
      <c r="F17" s="2"/>
      <c r="G17" s="11">
        <v>0.92004164285131051</v>
      </c>
      <c r="H17" s="2"/>
      <c r="I17" s="11">
        <v>2.2672237196765499</v>
      </c>
      <c r="J17" s="2"/>
      <c r="K17" s="11">
        <v>1.0929803623738743</v>
      </c>
    </row>
    <row r="18" spans="1:12" ht="18" customHeight="1" x14ac:dyDescent="0.3">
      <c r="A18" s="2" t="s">
        <v>10</v>
      </c>
      <c r="C18" s="11">
        <v>5.6905132192846031</v>
      </c>
      <c r="D18" s="2"/>
      <c r="E18" s="11">
        <v>1.290529389361432</v>
      </c>
      <c r="F18" s="2"/>
      <c r="G18" s="11">
        <v>2.118301238990894</v>
      </c>
      <c r="H18" s="2"/>
      <c r="I18" s="11">
        <v>4.8666739047825853</v>
      </c>
      <c r="J18" s="2"/>
      <c r="K18" s="11">
        <v>2.6500026662400682</v>
      </c>
    </row>
    <row r="19" spans="1:12" ht="18" customHeight="1" x14ac:dyDescent="0.3">
      <c r="A19" s="2" t="s">
        <v>11</v>
      </c>
      <c r="C19" s="11">
        <v>6.2279069767441859</v>
      </c>
      <c r="D19" s="2"/>
      <c r="E19" s="11">
        <v>-7.6019937414872993E-2</v>
      </c>
      <c r="F19" s="2"/>
      <c r="G19" s="11">
        <v>0.23834125456222677</v>
      </c>
      <c r="H19" s="2"/>
      <c r="I19" s="11">
        <v>0.87828589233673637</v>
      </c>
      <c r="J19" s="2"/>
      <c r="K19" s="11">
        <v>0.37981452426760298</v>
      </c>
    </row>
    <row r="20" spans="1:12" ht="18" customHeight="1" x14ac:dyDescent="0.3">
      <c r="A20" s="2" t="s">
        <v>12</v>
      </c>
      <c r="C20" s="11">
        <v>28.184210526315791</v>
      </c>
      <c r="D20" s="2"/>
      <c r="E20" s="11">
        <v>2.7444522968197882</v>
      </c>
      <c r="F20" s="2"/>
      <c r="G20" s="11">
        <v>3.0645320738137083</v>
      </c>
      <c r="H20" s="2"/>
      <c r="I20" s="11">
        <v>4.5575477154424524</v>
      </c>
      <c r="J20" s="2"/>
      <c r="K20" s="11">
        <v>3.4880362689950464</v>
      </c>
    </row>
    <row r="21" spans="1:12" ht="18" customHeight="1" x14ac:dyDescent="0.3">
      <c r="A21" s="2" t="s">
        <v>13</v>
      </c>
      <c r="C21" s="11">
        <v>5.9433962264150946</v>
      </c>
      <c r="D21" s="2"/>
      <c r="E21" s="11">
        <v>0.64691753402722174</v>
      </c>
      <c r="F21" s="2"/>
      <c r="G21" s="11">
        <v>0.7074599260172626</v>
      </c>
      <c r="H21" s="2"/>
      <c r="I21" s="11">
        <v>3.0012079869253179</v>
      </c>
      <c r="J21" s="2"/>
      <c r="K21" s="11">
        <v>1.5268234030034025</v>
      </c>
    </row>
    <row r="22" spans="1:12" ht="18" customHeight="1" x14ac:dyDescent="0.3">
      <c r="A22" s="12" t="s">
        <v>17</v>
      </c>
      <c r="C22" s="11">
        <v>7.1798745724059296</v>
      </c>
      <c r="D22" s="2"/>
      <c r="E22" s="11">
        <v>0.16470557657533891</v>
      </c>
      <c r="F22" s="2"/>
      <c r="G22" s="11">
        <v>0.5708623303560012</v>
      </c>
      <c r="H22" s="2"/>
      <c r="I22" s="11">
        <v>1.3839042175155671</v>
      </c>
      <c r="J22" s="2"/>
      <c r="K22" s="11">
        <v>0.75015167643482539</v>
      </c>
    </row>
    <row r="23" spans="1:12" ht="6" customHeight="1" x14ac:dyDescent="0.3"/>
    <row r="24" spans="1:12" ht="15.6" x14ac:dyDescent="0.3">
      <c r="A24" s="13" t="s">
        <v>18</v>
      </c>
    </row>
    <row r="25" spans="1:12" ht="61.95" customHeight="1" x14ac:dyDescent="0.3">
      <c r="A25" s="57" t="s">
        <v>19</v>
      </c>
      <c r="B25" s="57"/>
      <c r="C25" s="57"/>
      <c r="D25" s="57"/>
      <c r="E25" s="57"/>
      <c r="F25" s="57"/>
      <c r="G25" s="57"/>
      <c r="H25" s="57"/>
      <c r="I25" s="57"/>
      <c r="J25" s="57"/>
      <c r="K25" s="57"/>
      <c r="L25" s="14"/>
    </row>
    <row r="26" spans="1:12" ht="48" customHeight="1" x14ac:dyDescent="0.3">
      <c r="A26" s="57" t="s">
        <v>20</v>
      </c>
      <c r="B26" s="57"/>
      <c r="C26" s="57"/>
      <c r="D26" s="57"/>
      <c r="E26" s="57"/>
      <c r="F26" s="57"/>
      <c r="G26" s="57"/>
      <c r="H26" s="57"/>
      <c r="I26" s="57"/>
      <c r="J26" s="57"/>
      <c r="K26" s="57"/>
      <c r="L26" s="14"/>
    </row>
    <row r="27" spans="1:12" ht="15.6" x14ac:dyDescent="0.3">
      <c r="A27" s="15" t="s">
        <v>21</v>
      </c>
    </row>
  </sheetData>
  <mergeCells count="12">
    <mergeCell ref="A25:K25"/>
    <mergeCell ref="A26:K26"/>
    <mergeCell ref="B3:C3"/>
    <mergeCell ref="D3:E3"/>
    <mergeCell ref="F3:G3"/>
    <mergeCell ref="H3:I3"/>
    <mergeCell ref="J3:K3"/>
    <mergeCell ref="B15:C15"/>
    <mergeCell ref="D15:E15"/>
    <mergeCell ref="F15:G15"/>
    <mergeCell ref="H15:I15"/>
    <mergeCell ref="J15:K15"/>
  </mergeCells>
  <pageMargins left="0.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2DFB-C3E7-499E-91C0-0354FBCF71E1}">
  <dimension ref="A1:L27"/>
  <sheetViews>
    <sheetView workbookViewId="0"/>
  </sheetViews>
  <sheetFormatPr defaultRowHeight="15" x14ac:dyDescent="0.25"/>
  <cols>
    <col min="1" max="1" width="3.77734375" style="2" customWidth="1"/>
    <col min="2" max="2" width="30.77734375" style="2" customWidth="1"/>
    <col min="3" max="3" width="8.88671875" style="2"/>
    <col min="4" max="4" width="7.77734375" style="2" customWidth="1"/>
    <col min="5" max="5" width="9" style="2" bestFit="1" customWidth="1"/>
    <col min="6" max="6" width="7.77734375" style="2" customWidth="1"/>
    <col min="7" max="7" width="8.88671875" style="2"/>
    <col min="8" max="8" width="7.77734375" style="2" customWidth="1"/>
    <col min="9" max="9" width="10.88671875" style="2" bestFit="1" customWidth="1"/>
    <col min="10" max="10" width="7.77734375" style="2" customWidth="1"/>
    <col min="11" max="11" width="10.88671875" style="2" bestFit="1" customWidth="1"/>
    <col min="12" max="12" width="7.77734375" style="2" customWidth="1"/>
    <col min="13" max="16384" width="8.88671875" style="2"/>
  </cols>
  <sheetData>
    <row r="1" spans="1:12" ht="15.6" x14ac:dyDescent="0.3">
      <c r="A1" s="13" t="s">
        <v>105</v>
      </c>
    </row>
    <row r="3" spans="1:12" ht="30" customHeight="1" x14ac:dyDescent="0.3">
      <c r="C3" s="60" t="s">
        <v>8</v>
      </c>
      <c r="D3" s="60"/>
      <c r="E3" s="61" t="s">
        <v>22</v>
      </c>
      <c r="F3" s="61"/>
      <c r="G3" s="61" t="s">
        <v>10</v>
      </c>
      <c r="H3" s="61"/>
      <c r="I3" s="60" t="s">
        <v>11</v>
      </c>
      <c r="J3" s="60"/>
      <c r="K3" s="60" t="s">
        <v>23</v>
      </c>
      <c r="L3" s="60"/>
    </row>
    <row r="4" spans="1:12" ht="15.6" x14ac:dyDescent="0.3">
      <c r="C4" s="4" t="s">
        <v>24</v>
      </c>
      <c r="D4" s="4" t="s">
        <v>25</v>
      </c>
      <c r="E4" s="4" t="s">
        <v>24</v>
      </c>
      <c r="F4" s="4" t="s">
        <v>25</v>
      </c>
      <c r="G4" s="4" t="s">
        <v>24</v>
      </c>
      <c r="H4" s="4" t="s">
        <v>25</v>
      </c>
      <c r="I4" s="4" t="s">
        <v>24</v>
      </c>
      <c r="J4" s="4" t="s">
        <v>25</v>
      </c>
      <c r="K4" s="4" t="s">
        <v>24</v>
      </c>
      <c r="L4" s="4" t="s">
        <v>25</v>
      </c>
    </row>
    <row r="5" spans="1:12" x14ac:dyDescent="0.25">
      <c r="A5" s="2" t="s">
        <v>26</v>
      </c>
      <c r="C5" s="16">
        <f>SUM(C6:C9)</f>
        <v>43106</v>
      </c>
      <c r="D5" s="17">
        <f>ROUND(100*C5/C$20,1)</f>
        <v>45.6</v>
      </c>
      <c r="E5" s="16">
        <f>SUM(E6:E9)</f>
        <v>22270</v>
      </c>
      <c r="F5" s="5">
        <f>ROUND(100*E5/E$20,1)</f>
        <v>22</v>
      </c>
      <c r="G5" s="16">
        <f>SUM(G6:G9)</f>
        <v>23081</v>
      </c>
      <c r="H5" s="17">
        <f>ROUND(100*G5/G$20,1)</f>
        <v>27.7</v>
      </c>
      <c r="I5" s="16">
        <f>SUM(I6:I9)</f>
        <v>316413</v>
      </c>
      <c r="J5" s="17">
        <f>ROUND(100*I5/I$20,1)</f>
        <v>30.2</v>
      </c>
      <c r="K5" s="16">
        <f>SUM(K6:K9)</f>
        <v>433360</v>
      </c>
      <c r="L5" s="17">
        <f>ROUND(100*K5/K$20,1)</f>
        <v>29.9</v>
      </c>
    </row>
    <row r="6" spans="1:12" x14ac:dyDescent="0.25">
      <c r="B6" s="2" t="s">
        <v>4</v>
      </c>
      <c r="C6" s="16">
        <v>23637</v>
      </c>
      <c r="D6" s="5">
        <f t="shared" ref="D6:F19" si="0">ROUND(100*C6/C$20,1)</f>
        <v>25</v>
      </c>
      <c r="E6" s="16">
        <v>7439</v>
      </c>
      <c r="F6" s="17">
        <f t="shared" si="0"/>
        <v>7.3</v>
      </c>
      <c r="G6" s="16">
        <v>8117</v>
      </c>
      <c r="H6" s="17">
        <f t="shared" ref="H6:H19" si="1">ROUND(100*G6/G$20,1)</f>
        <v>9.6999999999999993</v>
      </c>
      <c r="I6" s="16">
        <v>133626</v>
      </c>
      <c r="J6" s="17">
        <f t="shared" ref="J6:J19" si="2">ROUND(100*I6/I$20,1)</f>
        <v>12.7</v>
      </c>
      <c r="K6" s="16">
        <v>187651</v>
      </c>
      <c r="L6" s="5">
        <f t="shared" ref="L6:L19" si="3">ROUND(100*K6/K$20,1)</f>
        <v>13</v>
      </c>
    </row>
    <row r="7" spans="1:12" x14ac:dyDescent="0.25">
      <c r="B7" s="2" t="s">
        <v>27</v>
      </c>
      <c r="C7" s="16">
        <v>10273</v>
      </c>
      <c r="D7" s="17">
        <f t="shared" si="0"/>
        <v>10.9</v>
      </c>
      <c r="E7" s="16">
        <v>6702</v>
      </c>
      <c r="F7" s="17">
        <f t="shared" si="0"/>
        <v>6.6</v>
      </c>
      <c r="G7" s="16">
        <v>5413</v>
      </c>
      <c r="H7" s="17">
        <f t="shared" si="1"/>
        <v>6.5</v>
      </c>
      <c r="I7" s="16">
        <v>86834</v>
      </c>
      <c r="J7" s="17">
        <f t="shared" si="2"/>
        <v>8.3000000000000007</v>
      </c>
      <c r="K7" s="16">
        <v>116279</v>
      </c>
      <c r="L7" s="5">
        <f t="shared" si="3"/>
        <v>8</v>
      </c>
    </row>
    <row r="8" spans="1:12" x14ac:dyDescent="0.25">
      <c r="B8" s="2" t="s">
        <v>2</v>
      </c>
      <c r="C8" s="16">
        <v>5500</v>
      </c>
      <c r="D8" s="17">
        <f t="shared" si="0"/>
        <v>5.8</v>
      </c>
      <c r="E8" s="16">
        <v>3671</v>
      </c>
      <c r="F8" s="17">
        <f t="shared" si="0"/>
        <v>3.6</v>
      </c>
      <c r="G8" s="16">
        <v>3975</v>
      </c>
      <c r="H8" s="17">
        <f t="shared" si="1"/>
        <v>4.8</v>
      </c>
      <c r="I8" s="16">
        <v>45074</v>
      </c>
      <c r="J8" s="17">
        <f t="shared" si="2"/>
        <v>4.3</v>
      </c>
      <c r="K8" s="16">
        <v>61324</v>
      </c>
      <c r="L8" s="17">
        <f t="shared" si="3"/>
        <v>4.2</v>
      </c>
    </row>
    <row r="9" spans="1:12" x14ac:dyDescent="0.25">
      <c r="B9" s="2" t="s">
        <v>28</v>
      </c>
      <c r="C9" s="16">
        <v>3696</v>
      </c>
      <c r="D9" s="17">
        <f t="shared" si="0"/>
        <v>3.9</v>
      </c>
      <c r="E9" s="16">
        <v>4458</v>
      </c>
      <c r="F9" s="17">
        <f t="shared" si="0"/>
        <v>4.4000000000000004</v>
      </c>
      <c r="G9" s="16">
        <v>5576</v>
      </c>
      <c r="H9" s="17">
        <f t="shared" si="1"/>
        <v>6.7</v>
      </c>
      <c r="I9" s="16">
        <v>50879</v>
      </c>
      <c r="J9" s="17">
        <f t="shared" si="2"/>
        <v>4.8</v>
      </c>
      <c r="K9" s="16">
        <v>68106</v>
      </c>
      <c r="L9" s="17">
        <f t="shared" si="3"/>
        <v>4.7</v>
      </c>
    </row>
    <row r="10" spans="1:12" x14ac:dyDescent="0.25">
      <c r="A10" s="2" t="s">
        <v>29</v>
      </c>
      <c r="C10" s="16">
        <f>SUM(C11:C14)</f>
        <v>19944</v>
      </c>
      <c r="D10" s="17">
        <f t="shared" si="0"/>
        <v>21.1</v>
      </c>
      <c r="E10" s="16">
        <f>SUM(E11:E14)</f>
        <v>17598</v>
      </c>
      <c r="F10" s="17">
        <f t="shared" si="0"/>
        <v>17.399999999999999</v>
      </c>
      <c r="G10" s="16">
        <f>SUM(G11:G14)</f>
        <v>14773</v>
      </c>
      <c r="H10" s="17">
        <f t="shared" si="1"/>
        <v>17.7</v>
      </c>
      <c r="I10" s="16">
        <f>SUM(I11:I14)</f>
        <v>204323</v>
      </c>
      <c r="J10" s="17">
        <f t="shared" si="2"/>
        <v>19.5</v>
      </c>
      <c r="K10" s="16">
        <f>SUM(K11:K14)</f>
        <v>277397</v>
      </c>
      <c r="L10" s="17">
        <f t="shared" si="3"/>
        <v>19.2</v>
      </c>
    </row>
    <row r="11" spans="1:12" x14ac:dyDescent="0.25">
      <c r="B11" s="2" t="s">
        <v>4</v>
      </c>
      <c r="C11" s="16">
        <v>10171</v>
      </c>
      <c r="D11" s="17">
        <f t="shared" si="0"/>
        <v>10.8</v>
      </c>
      <c r="E11" s="16">
        <v>4169</v>
      </c>
      <c r="F11" s="17">
        <f t="shared" si="0"/>
        <v>4.0999999999999996</v>
      </c>
      <c r="G11" s="16">
        <v>4237</v>
      </c>
      <c r="H11" s="17">
        <f t="shared" si="1"/>
        <v>5.0999999999999996</v>
      </c>
      <c r="I11" s="16">
        <v>71019</v>
      </c>
      <c r="J11" s="17">
        <f t="shared" si="2"/>
        <v>6.8</v>
      </c>
      <c r="K11" s="16">
        <v>99920</v>
      </c>
      <c r="L11" s="17">
        <f t="shared" si="3"/>
        <v>6.9</v>
      </c>
    </row>
    <row r="12" spans="1:12" x14ac:dyDescent="0.25">
      <c r="B12" s="2" t="s">
        <v>27</v>
      </c>
      <c r="C12" s="16">
        <v>2396</v>
      </c>
      <c r="D12" s="17">
        <f t="shared" si="0"/>
        <v>2.5</v>
      </c>
      <c r="E12" s="16">
        <v>3776</v>
      </c>
      <c r="F12" s="17">
        <f t="shared" si="0"/>
        <v>3.7</v>
      </c>
      <c r="G12" s="16">
        <v>3284</v>
      </c>
      <c r="H12" s="17">
        <f t="shared" si="1"/>
        <v>3.9</v>
      </c>
      <c r="I12" s="16">
        <v>43575</v>
      </c>
      <c r="J12" s="17">
        <f t="shared" si="2"/>
        <v>4.2</v>
      </c>
      <c r="K12" s="16">
        <v>56888</v>
      </c>
      <c r="L12" s="17">
        <f t="shared" si="3"/>
        <v>3.9</v>
      </c>
    </row>
    <row r="13" spans="1:12" x14ac:dyDescent="0.25">
      <c r="B13" s="2" t="s">
        <v>2</v>
      </c>
      <c r="C13" s="16">
        <v>5611</v>
      </c>
      <c r="D13" s="17">
        <f t="shared" si="0"/>
        <v>5.9</v>
      </c>
      <c r="E13" s="16">
        <v>3721</v>
      </c>
      <c r="F13" s="17">
        <f t="shared" si="0"/>
        <v>3.7</v>
      </c>
      <c r="G13" s="16">
        <v>3424</v>
      </c>
      <c r="H13" s="17">
        <f t="shared" si="1"/>
        <v>4.0999999999999996</v>
      </c>
      <c r="I13" s="16">
        <v>38892</v>
      </c>
      <c r="J13" s="17">
        <f t="shared" si="2"/>
        <v>3.7</v>
      </c>
      <c r="K13" s="16">
        <v>55502</v>
      </c>
      <c r="L13" s="17">
        <f t="shared" si="3"/>
        <v>3.8</v>
      </c>
    </row>
    <row r="14" spans="1:12" x14ac:dyDescent="0.25">
      <c r="B14" s="2" t="s">
        <v>28</v>
      </c>
      <c r="C14" s="16">
        <v>1766</v>
      </c>
      <c r="D14" s="17">
        <f t="shared" si="0"/>
        <v>1.9</v>
      </c>
      <c r="E14" s="16">
        <v>5932</v>
      </c>
      <c r="F14" s="17">
        <f t="shared" si="0"/>
        <v>5.8</v>
      </c>
      <c r="G14" s="16">
        <v>3828</v>
      </c>
      <c r="H14" s="17">
        <f t="shared" si="1"/>
        <v>4.5999999999999996</v>
      </c>
      <c r="I14" s="16">
        <v>50837</v>
      </c>
      <c r="J14" s="17">
        <f t="shared" si="2"/>
        <v>4.8</v>
      </c>
      <c r="K14" s="16">
        <v>65087</v>
      </c>
      <c r="L14" s="17">
        <f t="shared" si="3"/>
        <v>4.5</v>
      </c>
    </row>
    <row r="15" spans="1:12" x14ac:dyDescent="0.25">
      <c r="A15" s="2" t="s">
        <v>30</v>
      </c>
      <c r="C15" s="16">
        <f>SUM(C16:C19)</f>
        <v>31435</v>
      </c>
      <c r="D15" s="17">
        <f t="shared" si="0"/>
        <v>33.299999999999997</v>
      </c>
      <c r="E15" s="16">
        <f>SUM(E16:E19)</f>
        <v>61535</v>
      </c>
      <c r="F15" s="17">
        <f t="shared" si="0"/>
        <v>60.7</v>
      </c>
      <c r="G15" s="16">
        <f>SUM(G16:G19)</f>
        <v>45433</v>
      </c>
      <c r="H15" s="17">
        <f t="shared" si="1"/>
        <v>54.5</v>
      </c>
      <c r="I15" s="16">
        <f>SUM(I16:I19)</f>
        <v>528381</v>
      </c>
      <c r="J15" s="17">
        <f t="shared" si="2"/>
        <v>50.4</v>
      </c>
      <c r="K15" s="16">
        <f>SUM(K16:K19)</f>
        <v>737307</v>
      </c>
      <c r="L15" s="17">
        <f t="shared" si="3"/>
        <v>50.9</v>
      </c>
    </row>
    <row r="16" spans="1:12" x14ac:dyDescent="0.25">
      <c r="B16" s="2" t="s">
        <v>4</v>
      </c>
      <c r="C16" s="16">
        <v>5897</v>
      </c>
      <c r="D16" s="17">
        <f t="shared" si="0"/>
        <v>6.2</v>
      </c>
      <c r="E16" s="16">
        <v>4697</v>
      </c>
      <c r="F16" s="17">
        <f t="shared" si="0"/>
        <v>4.5999999999999996</v>
      </c>
      <c r="G16" s="16">
        <v>4308</v>
      </c>
      <c r="H16" s="17">
        <f t="shared" si="1"/>
        <v>5.2</v>
      </c>
      <c r="I16" s="16">
        <v>75543</v>
      </c>
      <c r="J16" s="17">
        <f t="shared" si="2"/>
        <v>7.2</v>
      </c>
      <c r="K16" s="16">
        <v>102779</v>
      </c>
      <c r="L16" s="17">
        <f t="shared" si="3"/>
        <v>7.1</v>
      </c>
    </row>
    <row r="17" spans="1:12" x14ac:dyDescent="0.25">
      <c r="B17" s="2" t="s">
        <v>27</v>
      </c>
      <c r="C17" s="16">
        <v>8609</v>
      </c>
      <c r="D17" s="17">
        <f t="shared" si="0"/>
        <v>9.1</v>
      </c>
      <c r="E17" s="16">
        <v>19416</v>
      </c>
      <c r="F17" s="17">
        <f t="shared" si="0"/>
        <v>19.100000000000001</v>
      </c>
      <c r="G17" s="16">
        <v>13277</v>
      </c>
      <c r="H17" s="17">
        <f t="shared" si="1"/>
        <v>15.9</v>
      </c>
      <c r="I17" s="16">
        <v>157296</v>
      </c>
      <c r="J17" s="17">
        <f t="shared" si="2"/>
        <v>15</v>
      </c>
      <c r="K17" s="16">
        <v>224130</v>
      </c>
      <c r="L17" s="17">
        <f t="shared" si="3"/>
        <v>15.5</v>
      </c>
    </row>
    <row r="18" spans="1:12" x14ac:dyDescent="0.25">
      <c r="B18" s="2" t="s">
        <v>2</v>
      </c>
      <c r="C18" s="16">
        <v>5821</v>
      </c>
      <c r="D18" s="17">
        <f t="shared" si="0"/>
        <v>6.2</v>
      </c>
      <c r="E18" s="16">
        <v>9038</v>
      </c>
      <c r="F18" s="17">
        <f t="shared" si="0"/>
        <v>8.9</v>
      </c>
      <c r="G18" s="16">
        <v>8385</v>
      </c>
      <c r="H18" s="17">
        <f t="shared" si="1"/>
        <v>10.1</v>
      </c>
      <c r="I18" s="16">
        <v>77762</v>
      </c>
      <c r="J18" s="17">
        <f t="shared" si="2"/>
        <v>7.4</v>
      </c>
      <c r="K18" s="16">
        <v>112205</v>
      </c>
      <c r="L18" s="17">
        <f t="shared" si="3"/>
        <v>7.7</v>
      </c>
    </row>
    <row r="19" spans="1:12" x14ac:dyDescent="0.25">
      <c r="B19" s="2" t="s">
        <v>28</v>
      </c>
      <c r="C19" s="16">
        <v>11108</v>
      </c>
      <c r="D19" s="17">
        <f t="shared" si="0"/>
        <v>11.8</v>
      </c>
      <c r="E19" s="16">
        <v>28384</v>
      </c>
      <c r="F19" s="5">
        <f t="shared" si="0"/>
        <v>28</v>
      </c>
      <c r="G19" s="16">
        <v>19463</v>
      </c>
      <c r="H19" s="17">
        <f t="shared" si="1"/>
        <v>23.4</v>
      </c>
      <c r="I19" s="16">
        <v>217780</v>
      </c>
      <c r="J19" s="17">
        <f t="shared" si="2"/>
        <v>20.8</v>
      </c>
      <c r="K19" s="16">
        <v>298193</v>
      </c>
      <c r="L19" s="17">
        <f t="shared" si="3"/>
        <v>20.6</v>
      </c>
    </row>
    <row r="20" spans="1:12" x14ac:dyDescent="0.25">
      <c r="A20" s="2" t="s">
        <v>31</v>
      </c>
      <c r="C20" s="16">
        <f t="shared" ref="C20:L20" si="4">SUM(C5,C10,C15)</f>
        <v>94485</v>
      </c>
      <c r="D20" s="5">
        <f t="shared" si="4"/>
        <v>100</v>
      </c>
      <c r="E20" s="16">
        <f t="shared" si="4"/>
        <v>101403</v>
      </c>
      <c r="F20" s="5">
        <f t="shared" si="4"/>
        <v>100.1</v>
      </c>
      <c r="G20" s="16">
        <f t="shared" si="4"/>
        <v>83287</v>
      </c>
      <c r="H20" s="5">
        <f t="shared" si="4"/>
        <v>99.9</v>
      </c>
      <c r="I20" s="16">
        <f t="shared" si="4"/>
        <v>1049117</v>
      </c>
      <c r="J20" s="5">
        <f t="shared" si="4"/>
        <v>100.1</v>
      </c>
      <c r="K20" s="16">
        <f t="shared" si="4"/>
        <v>1448064</v>
      </c>
      <c r="L20" s="5">
        <f t="shared" si="4"/>
        <v>100</v>
      </c>
    </row>
    <row r="21" spans="1:12" x14ac:dyDescent="0.25">
      <c r="A21" s="2" t="s">
        <v>32</v>
      </c>
      <c r="C21" s="16"/>
      <c r="D21" s="5">
        <v>6.5</v>
      </c>
      <c r="E21" s="16"/>
      <c r="F21" s="5">
        <v>7</v>
      </c>
      <c r="G21" s="16"/>
      <c r="H21" s="5">
        <v>5.8</v>
      </c>
      <c r="I21" s="16"/>
      <c r="J21" s="5">
        <v>72.400000000000006</v>
      </c>
      <c r="K21" s="16"/>
      <c r="L21" s="5"/>
    </row>
    <row r="23" spans="1:12" ht="15.6" x14ac:dyDescent="0.3">
      <c r="A23" s="18" t="s">
        <v>18</v>
      </c>
    </row>
    <row r="24" spans="1:12" ht="18" customHeight="1" x14ac:dyDescent="0.25">
      <c r="A24" s="2" t="s">
        <v>33</v>
      </c>
    </row>
    <row r="25" spans="1:12" ht="18" customHeight="1" x14ac:dyDescent="0.25">
      <c r="A25" s="15" t="s">
        <v>34</v>
      </c>
      <c r="B25" s="15"/>
      <c r="C25" s="15"/>
      <c r="D25" s="15"/>
      <c r="E25" s="15"/>
      <c r="F25" s="15"/>
      <c r="G25" s="15"/>
      <c r="H25" s="15"/>
      <c r="I25" s="15"/>
      <c r="J25" s="15"/>
      <c r="K25" s="15"/>
      <c r="L25" s="15"/>
    </row>
    <row r="26" spans="1:12" ht="18" customHeight="1" x14ac:dyDescent="0.25">
      <c r="A26" s="15" t="s">
        <v>35</v>
      </c>
      <c r="B26" s="15"/>
      <c r="C26" s="15"/>
      <c r="D26" s="15"/>
      <c r="E26" s="15"/>
      <c r="F26" s="15"/>
      <c r="G26" s="15"/>
      <c r="H26" s="15"/>
      <c r="I26" s="15"/>
      <c r="J26" s="15"/>
      <c r="K26" s="15"/>
      <c r="L26" s="15"/>
    </row>
    <row r="27" spans="1:12" ht="18" customHeight="1" x14ac:dyDescent="0.25">
      <c r="A27" s="2" t="s">
        <v>21</v>
      </c>
    </row>
  </sheetData>
  <mergeCells count="5">
    <mergeCell ref="C3:D3"/>
    <mergeCell ref="E3:F3"/>
    <mergeCell ref="G3:H3"/>
    <mergeCell ref="I3:J3"/>
    <mergeCell ref="K3:L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D3136-DE0D-4586-BF16-DFFAA8CEB087}">
  <dimension ref="A1:K33"/>
  <sheetViews>
    <sheetView workbookViewId="0">
      <selection activeCell="A2" sqref="A2"/>
    </sheetView>
  </sheetViews>
  <sheetFormatPr defaultRowHeight="15" x14ac:dyDescent="0.25"/>
  <cols>
    <col min="1" max="1" width="26.77734375" style="2" customWidth="1"/>
    <col min="2" max="2" width="11.77734375" style="2" customWidth="1"/>
    <col min="3" max="3" width="9.77734375" style="2" customWidth="1"/>
    <col min="4" max="4" width="11.77734375" style="2" customWidth="1"/>
    <col min="5" max="5" width="9.77734375" style="2" customWidth="1"/>
    <col min="6" max="7" width="14.77734375" style="2" customWidth="1"/>
    <col min="8" max="16384" width="8.88671875" style="2"/>
  </cols>
  <sheetData>
    <row r="1" spans="1:9" ht="15.6" x14ac:dyDescent="0.3">
      <c r="A1" s="1" t="s">
        <v>104</v>
      </c>
      <c r="B1" s="1"/>
      <c r="C1" s="1"/>
      <c r="D1" s="1"/>
      <c r="E1" s="1"/>
      <c r="F1" s="1"/>
      <c r="G1" s="1"/>
    </row>
    <row r="2" spans="1:9" ht="15" customHeight="1" x14ac:dyDescent="0.3">
      <c r="A2" s="1"/>
      <c r="B2" s="1"/>
      <c r="C2" s="1"/>
      <c r="D2" s="1"/>
      <c r="E2" s="1"/>
      <c r="F2" s="1"/>
      <c r="G2" s="1"/>
    </row>
    <row r="3" spans="1:9" ht="15.6" x14ac:dyDescent="0.3">
      <c r="A3" s="4">
        <v>1995</v>
      </c>
      <c r="B3" s="60" t="s">
        <v>36</v>
      </c>
      <c r="C3" s="60"/>
      <c r="D3" s="60" t="s">
        <v>37</v>
      </c>
      <c r="E3" s="60"/>
      <c r="F3" s="60" t="s">
        <v>38</v>
      </c>
      <c r="G3" s="60"/>
    </row>
    <row r="4" spans="1:9" ht="15.6" x14ac:dyDescent="0.3">
      <c r="A4" s="1" t="s">
        <v>106</v>
      </c>
      <c r="B4" s="4" t="s">
        <v>39</v>
      </c>
      <c r="C4" s="4" t="s">
        <v>25</v>
      </c>
      <c r="D4" s="4" t="s">
        <v>39</v>
      </c>
      <c r="E4" s="4" t="s">
        <v>25</v>
      </c>
      <c r="F4" s="4" t="s">
        <v>36</v>
      </c>
      <c r="G4" s="4" t="s">
        <v>37</v>
      </c>
    </row>
    <row r="5" spans="1:9" x14ac:dyDescent="0.25">
      <c r="A5" s="2" t="s">
        <v>8</v>
      </c>
      <c r="B5" s="16">
        <v>18126</v>
      </c>
      <c r="C5" s="2">
        <v>55.8</v>
      </c>
      <c r="D5" s="16">
        <v>14382</v>
      </c>
      <c r="E5" s="2">
        <v>44.2</v>
      </c>
      <c r="F5" s="11">
        <v>2.8289827929298843E-2</v>
      </c>
      <c r="G5" s="11">
        <v>2.2446447383823013E-2</v>
      </c>
    </row>
    <row r="6" spans="1:9" x14ac:dyDescent="0.25">
      <c r="A6" s="2" t="s">
        <v>9</v>
      </c>
      <c r="B6" s="16">
        <v>14668</v>
      </c>
      <c r="C6" s="19">
        <v>49</v>
      </c>
      <c r="D6" s="16">
        <v>15258</v>
      </c>
      <c r="E6" s="19">
        <v>51</v>
      </c>
      <c r="F6" s="11">
        <v>2.2892816731046862E-2</v>
      </c>
      <c r="G6" s="11">
        <v>2.3813648601193959E-2</v>
      </c>
    </row>
    <row r="7" spans="1:9" x14ac:dyDescent="0.25">
      <c r="A7" s="2" t="s">
        <v>10</v>
      </c>
      <c r="B7" s="16">
        <v>10927</v>
      </c>
      <c r="C7" s="2">
        <v>51.2</v>
      </c>
      <c r="D7" s="16">
        <v>10399</v>
      </c>
      <c r="E7" s="2">
        <v>48.8</v>
      </c>
      <c r="F7" s="11">
        <v>1.7054118381520933E-2</v>
      </c>
      <c r="G7" s="11">
        <v>1.6230051894338446E-2</v>
      </c>
    </row>
    <row r="8" spans="1:9" x14ac:dyDescent="0.25">
      <c r="A8" s="2" t="s">
        <v>11</v>
      </c>
      <c r="B8" s="16">
        <v>286983</v>
      </c>
      <c r="C8" s="19">
        <v>53.2</v>
      </c>
      <c r="D8" s="16">
        <v>252499</v>
      </c>
      <c r="E8" s="19">
        <v>46.8</v>
      </c>
      <c r="F8" s="11">
        <v>0.44790354676343203</v>
      </c>
      <c r="G8" s="11">
        <v>0.39408326505130908</v>
      </c>
    </row>
    <row r="9" spans="1:9" x14ac:dyDescent="0.25">
      <c r="A9" s="38" t="s">
        <v>107</v>
      </c>
      <c r="B9" s="16">
        <v>1896</v>
      </c>
      <c r="C9" s="2">
        <v>10.8</v>
      </c>
      <c r="D9" s="16">
        <v>15587</v>
      </c>
      <c r="E9" s="2">
        <v>89.2</v>
      </c>
      <c r="F9" s="11">
        <v>2.9591478403371181E-3</v>
      </c>
      <c r="G9" s="11">
        <v>2.4327129423699714E-2</v>
      </c>
    </row>
    <row r="10" spans="1:9" x14ac:dyDescent="0.25">
      <c r="A10" s="36" t="s">
        <v>23</v>
      </c>
      <c r="B10" s="20">
        <v>332600</v>
      </c>
      <c r="C10" s="2">
        <v>51.9</v>
      </c>
      <c r="D10" s="20">
        <v>308125</v>
      </c>
      <c r="E10" s="2">
        <v>48.1</v>
      </c>
      <c r="I10" s="16"/>
    </row>
    <row r="11" spans="1:9" x14ac:dyDescent="0.25">
      <c r="A11" s="10" t="s">
        <v>40</v>
      </c>
      <c r="B11" s="16">
        <v>2636</v>
      </c>
      <c r="D11" s="16"/>
    </row>
    <row r="12" spans="1:9" ht="6" customHeight="1" x14ac:dyDescent="0.25"/>
    <row r="13" spans="1:9" ht="15.6" x14ac:dyDescent="0.3">
      <c r="A13" s="4">
        <v>2015</v>
      </c>
      <c r="B13" s="60" t="s">
        <v>36</v>
      </c>
      <c r="C13" s="60"/>
      <c r="D13" s="60" t="s">
        <v>37</v>
      </c>
      <c r="E13" s="60"/>
      <c r="F13" s="60" t="s">
        <v>38</v>
      </c>
      <c r="G13" s="60"/>
    </row>
    <row r="14" spans="1:9" ht="15.6" x14ac:dyDescent="0.3">
      <c r="A14" s="1" t="s">
        <v>106</v>
      </c>
      <c r="B14" s="4" t="s">
        <v>39</v>
      </c>
      <c r="C14" s="4" t="s">
        <v>25</v>
      </c>
      <c r="D14" s="4" t="s">
        <v>39</v>
      </c>
      <c r="E14" s="4" t="s">
        <v>25</v>
      </c>
      <c r="F14" s="4" t="s">
        <v>36</v>
      </c>
      <c r="G14" s="4" t="s">
        <v>37</v>
      </c>
    </row>
    <row r="15" spans="1:9" x14ac:dyDescent="0.25">
      <c r="A15" s="2" t="s">
        <v>8</v>
      </c>
      <c r="B15" s="16">
        <v>39410</v>
      </c>
      <c r="C15" s="2">
        <v>50.6</v>
      </c>
      <c r="D15" s="16">
        <v>38505</v>
      </c>
      <c r="E15" s="2">
        <v>49.4</v>
      </c>
      <c r="F15" s="11">
        <v>3.9761090428483511E-2</v>
      </c>
      <c r="G15" s="11">
        <v>3.884802808801719E-2</v>
      </c>
    </row>
    <row r="16" spans="1:9" x14ac:dyDescent="0.25">
      <c r="A16" s="2" t="s">
        <v>9</v>
      </c>
      <c r="B16" s="16">
        <v>17812</v>
      </c>
      <c r="C16" s="2">
        <v>28.4</v>
      </c>
      <c r="D16" s="16">
        <v>44817</v>
      </c>
      <c r="E16" s="2">
        <v>71.599999999999994</v>
      </c>
      <c r="F16" s="11">
        <v>1.7970681114238728E-2</v>
      </c>
      <c r="G16" s="11">
        <v>4.5216259572020946E-2</v>
      </c>
    </row>
    <row r="17" spans="1:11" x14ac:dyDescent="0.25">
      <c r="A17" s="2" t="s">
        <v>10</v>
      </c>
      <c r="B17" s="16">
        <v>17505</v>
      </c>
      <c r="C17" s="2">
        <v>32.200000000000003</v>
      </c>
      <c r="D17" s="16">
        <v>36915</v>
      </c>
      <c r="E17" s="2">
        <v>67.8</v>
      </c>
      <c r="F17" s="11">
        <v>1.7660946154544627E-2</v>
      </c>
      <c r="G17" s="11">
        <v>3.7243863313054272E-2</v>
      </c>
    </row>
    <row r="18" spans="1:11" x14ac:dyDescent="0.25">
      <c r="A18" s="2" t="s">
        <v>11</v>
      </c>
      <c r="B18" s="16">
        <v>265534</v>
      </c>
      <c r="C18" s="19">
        <v>36.4</v>
      </c>
      <c r="D18" s="16">
        <v>464087</v>
      </c>
      <c r="E18" s="19">
        <v>63.6</v>
      </c>
      <c r="F18" s="11">
        <v>0.26789955305346208</v>
      </c>
      <c r="G18" s="11">
        <v>0.46822139491711817</v>
      </c>
    </row>
    <row r="19" spans="1:11" x14ac:dyDescent="0.25">
      <c r="A19" s="38" t="s">
        <v>107</v>
      </c>
      <c r="B19" s="16">
        <v>12646</v>
      </c>
      <c r="C19" s="19">
        <v>19</v>
      </c>
      <c r="D19" s="16">
        <v>53939</v>
      </c>
      <c r="E19" s="19">
        <v>81</v>
      </c>
      <c r="F19" s="11">
        <v>1.2758658958604478E-2</v>
      </c>
      <c r="G19" s="11">
        <v>5.4419524400456026E-2</v>
      </c>
    </row>
    <row r="20" spans="1:11" x14ac:dyDescent="0.25">
      <c r="A20" s="36" t="s">
        <v>23</v>
      </c>
      <c r="B20" s="20">
        <v>352907</v>
      </c>
      <c r="C20" s="2">
        <v>35.6</v>
      </c>
      <c r="D20" s="20">
        <v>638263</v>
      </c>
      <c r="E20" s="2">
        <v>64.400000000000006</v>
      </c>
      <c r="I20" s="16"/>
    </row>
    <row r="21" spans="1:11" x14ac:dyDescent="0.25">
      <c r="A21" s="10" t="s">
        <v>40</v>
      </c>
      <c r="B21" s="16">
        <v>2712</v>
      </c>
      <c r="D21" s="16"/>
    </row>
    <row r="22" spans="1:11" ht="6" customHeight="1" x14ac:dyDescent="0.25"/>
    <row r="23" spans="1:11" ht="15.6" x14ac:dyDescent="0.3">
      <c r="A23" s="1" t="s">
        <v>41</v>
      </c>
      <c r="B23" s="60" t="s">
        <v>36</v>
      </c>
      <c r="C23" s="60"/>
      <c r="D23" s="60" t="s">
        <v>37</v>
      </c>
      <c r="E23" s="60"/>
    </row>
    <row r="24" spans="1:11" x14ac:dyDescent="0.25">
      <c r="A24" s="2" t="s">
        <v>8</v>
      </c>
      <c r="B24" s="11">
        <v>1.1742248703519806</v>
      </c>
      <c r="D24" s="11">
        <v>1.677304964539007</v>
      </c>
    </row>
    <row r="25" spans="1:11" x14ac:dyDescent="0.25">
      <c r="A25" s="2" t="s">
        <v>9</v>
      </c>
      <c r="B25" s="11">
        <v>0.21434415053176983</v>
      </c>
      <c r="D25" s="11">
        <v>1.9372788045615414</v>
      </c>
    </row>
    <row r="26" spans="1:11" x14ac:dyDescent="0.25">
      <c r="A26" s="2" t="s">
        <v>10</v>
      </c>
      <c r="B26" s="11">
        <v>0.6019950581129313</v>
      </c>
      <c r="D26" s="11">
        <v>2.5498605635157228</v>
      </c>
    </row>
    <row r="27" spans="1:11" x14ac:dyDescent="0.25">
      <c r="A27" s="2" t="s">
        <v>11</v>
      </c>
      <c r="B27" s="11">
        <v>-7.4739618723060244E-2</v>
      </c>
      <c r="D27" s="11">
        <v>0.83797559594295423</v>
      </c>
    </row>
    <row r="28" spans="1:11" x14ac:dyDescent="0.25">
      <c r="A28" s="38" t="s">
        <v>107</v>
      </c>
      <c r="B28" s="11">
        <v>5.6698312236286919</v>
      </c>
      <c r="D28" s="11">
        <v>2.460511965099121</v>
      </c>
    </row>
    <row r="29" spans="1:11" x14ac:dyDescent="0.25">
      <c r="A29" s="36" t="s">
        <v>23</v>
      </c>
      <c r="B29" s="11">
        <v>6.1055321707757064E-2</v>
      </c>
      <c r="D29" s="11">
        <v>1.0714417849898581</v>
      </c>
    </row>
    <row r="30" spans="1:11" ht="18" customHeight="1" x14ac:dyDescent="0.3">
      <c r="A30" s="18" t="s">
        <v>18</v>
      </c>
    </row>
    <row r="31" spans="1:11" x14ac:dyDescent="0.25">
      <c r="A31" s="2" t="s">
        <v>42</v>
      </c>
    </row>
    <row r="32" spans="1:11" ht="48" customHeight="1" x14ac:dyDescent="0.25">
      <c r="A32" s="57" t="s">
        <v>43</v>
      </c>
      <c r="B32" s="57"/>
      <c r="C32" s="57"/>
      <c r="D32" s="57"/>
      <c r="E32" s="57"/>
      <c r="F32" s="57"/>
      <c r="G32" s="57"/>
      <c r="H32" s="57"/>
      <c r="I32" s="14"/>
      <c r="J32" s="14"/>
      <c r="K32" s="14"/>
    </row>
    <row r="33" spans="1:7" ht="18" customHeight="1" x14ac:dyDescent="0.25">
      <c r="A33" s="15" t="s">
        <v>44</v>
      </c>
      <c r="B33" s="15"/>
      <c r="C33" s="15"/>
      <c r="D33" s="15"/>
      <c r="E33" s="15"/>
      <c r="F33" s="15"/>
      <c r="G33" s="15"/>
    </row>
  </sheetData>
  <mergeCells count="9">
    <mergeCell ref="B23:C23"/>
    <mergeCell ref="D23:E23"/>
    <mergeCell ref="A32:H32"/>
    <mergeCell ref="B3:C3"/>
    <mergeCell ref="D3:E3"/>
    <mergeCell ref="F3:G3"/>
    <mergeCell ref="B13:C13"/>
    <mergeCell ref="D13:E13"/>
    <mergeCell ref="F13:G13"/>
  </mergeCells>
  <pageMargins left="0.75" right="0.5" top="0.5" bottom="0.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28B84-FD08-44F7-8FD6-C191C1A10778}">
  <dimension ref="A1:M33"/>
  <sheetViews>
    <sheetView workbookViewId="0">
      <selection activeCell="A2" sqref="A2"/>
    </sheetView>
  </sheetViews>
  <sheetFormatPr defaultRowHeight="15" x14ac:dyDescent="0.25"/>
  <cols>
    <col min="1" max="1" width="3.77734375" style="2" customWidth="1"/>
    <col min="2" max="2" width="36.44140625" style="2" customWidth="1"/>
    <col min="3" max="3" width="8.88671875" style="2"/>
    <col min="4" max="4" width="6.33203125" style="2" customWidth="1"/>
    <col min="5" max="5" width="9" style="2" bestFit="1" customWidth="1"/>
    <col min="6" max="6" width="6.33203125" style="2" customWidth="1"/>
    <col min="7" max="7" width="8.88671875" style="2"/>
    <col min="8" max="8" width="6.33203125" style="2" customWidth="1"/>
    <col min="9" max="9" width="10.88671875" style="2" bestFit="1" customWidth="1"/>
    <col min="10" max="10" width="6.33203125" style="2" customWidth="1"/>
    <col min="11" max="11" width="10.88671875" style="2" bestFit="1" customWidth="1"/>
    <col min="12" max="12" width="6.33203125" style="2" customWidth="1"/>
    <col min="13" max="13" width="6.77734375" style="2" customWidth="1"/>
    <col min="14" max="16384" width="8.88671875" style="2"/>
  </cols>
  <sheetData>
    <row r="1" spans="1:13" ht="15.6" x14ac:dyDescent="0.3">
      <c r="A1" s="13" t="s">
        <v>108</v>
      </c>
    </row>
    <row r="2" spans="1:13" ht="19.95" customHeight="1" x14ac:dyDescent="0.3">
      <c r="C2" s="62" t="s">
        <v>45</v>
      </c>
      <c r="D2" s="62"/>
      <c r="E2" s="62"/>
      <c r="F2" s="62"/>
      <c r="G2" s="62"/>
      <c r="H2" s="62"/>
      <c r="I2" s="62"/>
      <c r="J2" s="62"/>
      <c r="K2" s="62"/>
      <c r="L2" s="62"/>
    </row>
    <row r="3" spans="1:13" ht="30" customHeight="1" x14ac:dyDescent="0.3">
      <c r="A3" s="21" t="s">
        <v>88</v>
      </c>
      <c r="C3" s="60" t="s">
        <v>8</v>
      </c>
      <c r="D3" s="60"/>
      <c r="E3" s="61" t="s">
        <v>22</v>
      </c>
      <c r="F3" s="61"/>
      <c r="G3" s="61" t="s">
        <v>10</v>
      </c>
      <c r="H3" s="61"/>
      <c r="I3" s="60" t="s">
        <v>11</v>
      </c>
      <c r="J3" s="60"/>
      <c r="K3" s="60" t="s">
        <v>46</v>
      </c>
      <c r="L3" s="60"/>
    </row>
    <row r="4" spans="1:13" ht="15.6" x14ac:dyDescent="0.3">
      <c r="A4" s="1" t="s">
        <v>47</v>
      </c>
      <c r="C4" s="4" t="s">
        <v>24</v>
      </c>
      <c r="D4" s="4" t="s">
        <v>25</v>
      </c>
      <c r="E4" s="4" t="s">
        <v>24</v>
      </c>
      <c r="F4" s="4" t="s">
        <v>25</v>
      </c>
      <c r="G4" s="4" t="s">
        <v>24</v>
      </c>
      <c r="H4" s="4" t="s">
        <v>25</v>
      </c>
      <c r="I4" s="4" t="s">
        <v>24</v>
      </c>
      <c r="J4" s="4" t="s">
        <v>25</v>
      </c>
      <c r="K4" s="4" t="s">
        <v>24</v>
      </c>
      <c r="L4" s="4" t="s">
        <v>25</v>
      </c>
      <c r="M4" s="4" t="s">
        <v>48</v>
      </c>
    </row>
    <row r="5" spans="1:13" x14ac:dyDescent="0.25">
      <c r="A5" s="2" t="s">
        <v>49</v>
      </c>
      <c r="C5" s="16">
        <v>42236</v>
      </c>
      <c r="D5" s="2">
        <f>ROUND(100*C5/C$9,1)</f>
        <v>62.6</v>
      </c>
      <c r="E5" s="16">
        <v>13878</v>
      </c>
      <c r="F5" s="2">
        <f>ROUND(100*E5/E$9,1)</f>
        <v>15.1</v>
      </c>
      <c r="G5" s="16">
        <v>22204</v>
      </c>
      <c r="H5" s="2">
        <f>ROUND(100*G5/G$9,1)</f>
        <v>29.6</v>
      </c>
      <c r="I5" s="16">
        <v>123402</v>
      </c>
      <c r="J5" s="19">
        <f>ROUND(100*I5/I$9,1)</f>
        <v>14</v>
      </c>
      <c r="K5" s="16">
        <v>224379</v>
      </c>
      <c r="L5" s="2">
        <f>ROUND(100*K5/K$9,1)</f>
        <v>18.899999999999999</v>
      </c>
      <c r="M5" s="16">
        <v>190</v>
      </c>
    </row>
    <row r="6" spans="1:13" x14ac:dyDescent="0.25">
      <c r="A6" s="2" t="s">
        <v>50</v>
      </c>
      <c r="C6" s="2">
        <v>828</v>
      </c>
      <c r="D6" s="2">
        <f>ROUND(100*C6/C$9,1)</f>
        <v>1.2</v>
      </c>
      <c r="E6" s="16">
        <v>29917</v>
      </c>
      <c r="F6" s="2">
        <f>ROUND(100*E6/E$9,1)</f>
        <v>32.5</v>
      </c>
      <c r="G6" s="16">
        <v>1256</v>
      </c>
      <c r="H6" s="2">
        <f t="shared" ref="H6:H8" si="0">ROUND(100*G6/G$9,1)</f>
        <v>1.7</v>
      </c>
      <c r="I6" s="16">
        <v>5425</v>
      </c>
      <c r="J6" s="19">
        <f t="shared" ref="J6:J8" si="1">ROUND(100*I6/I$9,1)</f>
        <v>0.6</v>
      </c>
      <c r="K6" s="16">
        <v>38897</v>
      </c>
      <c r="L6" s="2">
        <f t="shared" ref="L6:L8" si="2">ROUND(100*K6/K$9,1)</f>
        <v>3.3</v>
      </c>
      <c r="M6" s="16">
        <v>120</v>
      </c>
    </row>
    <row r="7" spans="1:13" x14ac:dyDescent="0.25">
      <c r="A7" s="2" t="s">
        <v>51</v>
      </c>
      <c r="C7" s="16">
        <v>3302</v>
      </c>
      <c r="D7" s="2">
        <f t="shared" ref="D7:D8" si="3">ROUND(100*C7/C$9,1)</f>
        <v>4.9000000000000004</v>
      </c>
      <c r="E7" s="16">
        <v>4605</v>
      </c>
      <c r="F7" s="19">
        <f t="shared" ref="F7:F8" si="4">ROUND(100*E7/E$9,1)</f>
        <v>5</v>
      </c>
      <c r="G7" s="16">
        <v>29986</v>
      </c>
      <c r="H7" s="19">
        <f t="shared" si="0"/>
        <v>40</v>
      </c>
      <c r="I7" s="16">
        <v>17399</v>
      </c>
      <c r="J7" s="19">
        <f t="shared" si="1"/>
        <v>2</v>
      </c>
      <c r="K7" s="16">
        <v>59274</v>
      </c>
      <c r="L7" s="19">
        <f t="shared" si="2"/>
        <v>5</v>
      </c>
      <c r="M7" s="16">
        <v>103</v>
      </c>
    </row>
    <row r="8" spans="1:13" x14ac:dyDescent="0.25">
      <c r="A8" s="2" t="s">
        <v>52</v>
      </c>
      <c r="C8" s="16">
        <v>23876</v>
      </c>
      <c r="D8" s="2">
        <f t="shared" si="3"/>
        <v>35.4</v>
      </c>
      <c r="E8" s="16">
        <v>46819</v>
      </c>
      <c r="F8" s="2">
        <f t="shared" si="4"/>
        <v>50.8</v>
      </c>
      <c r="G8" s="16">
        <v>25982</v>
      </c>
      <c r="H8" s="2">
        <f t="shared" si="0"/>
        <v>34.6</v>
      </c>
      <c r="I8" s="16">
        <v>739326</v>
      </c>
      <c r="J8" s="19">
        <f t="shared" si="1"/>
        <v>84.1</v>
      </c>
      <c r="K8" s="16">
        <v>884950</v>
      </c>
      <c r="L8" s="2">
        <f t="shared" si="2"/>
        <v>74.5</v>
      </c>
      <c r="M8" s="16">
        <v>1536</v>
      </c>
    </row>
    <row r="9" spans="1:13" x14ac:dyDescent="0.25">
      <c r="A9" s="2" t="s">
        <v>53</v>
      </c>
      <c r="C9" s="16">
        <v>67452</v>
      </c>
      <c r="E9" s="16">
        <v>92170</v>
      </c>
      <c r="G9" s="16">
        <v>75012</v>
      </c>
      <c r="I9" s="16">
        <v>878929</v>
      </c>
      <c r="K9" s="16">
        <v>1188385</v>
      </c>
      <c r="M9" s="16">
        <v>1925</v>
      </c>
    </row>
    <row r="10" spans="1:13" ht="19.95" customHeight="1" x14ac:dyDescent="0.3">
      <c r="A10" s="1" t="s">
        <v>54</v>
      </c>
    </row>
    <row r="11" spans="1:13" x14ac:dyDescent="0.25">
      <c r="A11" s="2" t="s">
        <v>49</v>
      </c>
      <c r="C11" s="16">
        <v>89114</v>
      </c>
      <c r="D11" s="2">
        <f>ROUND(100*C11/C$15,1)</f>
        <v>63.1</v>
      </c>
      <c r="E11" s="16">
        <v>31182</v>
      </c>
      <c r="F11" s="2">
        <f>ROUND(100*E11/E$15,1)</f>
        <v>16.2</v>
      </c>
      <c r="G11" s="16">
        <v>87547</v>
      </c>
      <c r="H11" s="19">
        <f>ROUND(100*G11/G$15,1)</f>
        <v>32</v>
      </c>
      <c r="I11" s="16">
        <v>183475</v>
      </c>
      <c r="J11" s="2">
        <f>ROUND(100*I11/I$15,1)</f>
        <v>15.1</v>
      </c>
      <c r="K11" s="16">
        <v>472509</v>
      </c>
      <c r="L11" s="2">
        <f>ROUND(100*K11/K$15,1)</f>
        <v>22.7</v>
      </c>
      <c r="M11" s="2">
        <v>305</v>
      </c>
    </row>
    <row r="12" spans="1:13" x14ac:dyDescent="0.25">
      <c r="A12" s="2" t="s">
        <v>50</v>
      </c>
      <c r="C12" s="16">
        <v>1849</v>
      </c>
      <c r="D12" s="2">
        <f t="shared" ref="D12:F14" si="5">ROUND(100*C12/C$15,1)</f>
        <v>1.3</v>
      </c>
      <c r="E12" s="16">
        <v>42030</v>
      </c>
      <c r="F12" s="2">
        <f t="shared" si="5"/>
        <v>21.8</v>
      </c>
      <c r="G12" s="16">
        <v>4401</v>
      </c>
      <c r="H12" s="2">
        <f t="shared" ref="H12:H14" si="6">ROUND(100*G12/G$15,1)</f>
        <v>1.6</v>
      </c>
      <c r="I12" s="16">
        <v>13325</v>
      </c>
      <c r="J12" s="2">
        <f t="shared" ref="J12:J14" si="7">ROUND(100*I12/I$15,1)</f>
        <v>1.1000000000000001</v>
      </c>
      <c r="K12" s="16">
        <v>68504</v>
      </c>
      <c r="L12" s="2">
        <f t="shared" ref="L12:L14" si="8">ROUND(100*K12/K$15,1)</f>
        <v>3.3</v>
      </c>
      <c r="M12" s="2">
        <v>262</v>
      </c>
    </row>
    <row r="13" spans="1:13" x14ac:dyDescent="0.25">
      <c r="A13" s="2" t="s">
        <v>51</v>
      </c>
      <c r="C13" s="16">
        <v>32559</v>
      </c>
      <c r="D13" s="2">
        <f t="shared" si="5"/>
        <v>23.1</v>
      </c>
      <c r="E13" s="16">
        <v>22798</v>
      </c>
      <c r="F13" s="2">
        <f t="shared" si="5"/>
        <v>11.8</v>
      </c>
      <c r="G13" s="16">
        <v>125798</v>
      </c>
      <c r="H13" s="2">
        <f t="shared" si="6"/>
        <v>45.9</v>
      </c>
      <c r="I13" s="16">
        <v>84540</v>
      </c>
      <c r="J13" s="19">
        <f t="shared" si="7"/>
        <v>7</v>
      </c>
      <c r="K13" s="16">
        <v>301584</v>
      </c>
      <c r="L13" s="2">
        <f t="shared" si="8"/>
        <v>14.5</v>
      </c>
      <c r="M13" s="2">
        <v>351</v>
      </c>
    </row>
    <row r="14" spans="1:13" x14ac:dyDescent="0.25">
      <c r="A14" s="2" t="s">
        <v>52</v>
      </c>
      <c r="C14" s="16">
        <v>45846</v>
      </c>
      <c r="D14" s="2">
        <f t="shared" si="5"/>
        <v>32.5</v>
      </c>
      <c r="E14" s="16">
        <v>110660</v>
      </c>
      <c r="F14" s="2">
        <f t="shared" si="5"/>
        <v>57.4</v>
      </c>
      <c r="G14" s="16">
        <v>106196</v>
      </c>
      <c r="H14" s="2">
        <f t="shared" si="6"/>
        <v>38.799999999999997</v>
      </c>
      <c r="I14" s="16">
        <v>972481</v>
      </c>
      <c r="J14" s="2">
        <f t="shared" si="7"/>
        <v>80.2</v>
      </c>
      <c r="K14" s="16">
        <v>1390690</v>
      </c>
      <c r="L14" s="2">
        <f t="shared" si="8"/>
        <v>66.900000000000006</v>
      </c>
      <c r="M14" s="16">
        <v>1725</v>
      </c>
    </row>
    <row r="15" spans="1:13" x14ac:dyDescent="0.25">
      <c r="A15" s="2" t="s">
        <v>53</v>
      </c>
      <c r="C15" s="16">
        <v>141249</v>
      </c>
      <c r="E15" s="16">
        <v>192910</v>
      </c>
      <c r="G15" s="16">
        <v>273794</v>
      </c>
      <c r="I15" s="16">
        <v>1212759</v>
      </c>
      <c r="K15" s="16">
        <v>2079854</v>
      </c>
      <c r="M15" s="16">
        <v>2549</v>
      </c>
    </row>
    <row r="16" spans="1:13" ht="15.6" x14ac:dyDescent="0.3">
      <c r="C16" s="1"/>
      <c r="D16" s="1"/>
      <c r="E16" s="1"/>
      <c r="F16" s="1"/>
      <c r="G16" s="1"/>
      <c r="H16" s="1"/>
      <c r="I16" s="1"/>
      <c r="J16" s="1"/>
      <c r="K16" s="1"/>
      <c r="L16" s="1"/>
    </row>
    <row r="17" spans="1:13" ht="15.6" x14ac:dyDescent="0.3">
      <c r="A17" s="1" t="s">
        <v>55</v>
      </c>
      <c r="D17" s="1"/>
      <c r="E17" s="1"/>
      <c r="F17" s="1"/>
      <c r="G17" s="1"/>
      <c r="H17" s="1"/>
      <c r="I17" s="1"/>
      <c r="J17" s="1"/>
      <c r="K17" s="1"/>
      <c r="L17" s="1"/>
    </row>
    <row r="18" spans="1:13" x14ac:dyDescent="0.25">
      <c r="A18" s="2" t="s">
        <v>49</v>
      </c>
      <c r="C18" s="16">
        <v>12191</v>
      </c>
      <c r="D18" s="2">
        <f>ROUND(100*C18/C$22,1)</f>
        <v>39.799999999999997</v>
      </c>
      <c r="E18" s="16">
        <v>5363</v>
      </c>
      <c r="F18" s="2">
        <f>ROUND(100*E18/E$22,1)</f>
        <v>18.8</v>
      </c>
      <c r="G18" s="16">
        <v>4530</v>
      </c>
      <c r="H18" s="2">
        <f>ROUND(100*G18/G$22,1)</f>
        <v>21.6</v>
      </c>
      <c r="I18" s="16">
        <v>127892</v>
      </c>
      <c r="J18" s="2">
        <f>ROUND(100*I18/I$22,1)</f>
        <v>24.5</v>
      </c>
      <c r="K18" s="16">
        <v>158318</v>
      </c>
      <c r="L18" s="2">
        <f>ROUND(100*K18/K$22,1)</f>
        <v>25.1</v>
      </c>
      <c r="M18" s="16">
        <v>190</v>
      </c>
    </row>
    <row r="19" spans="1:13" x14ac:dyDescent="0.25">
      <c r="A19" s="2" t="s">
        <v>50</v>
      </c>
      <c r="C19" s="16">
        <v>1672</v>
      </c>
      <c r="D19" s="2">
        <f t="shared" ref="D19:D21" si="9">ROUND(100*C19/C$22,1)</f>
        <v>5.5</v>
      </c>
      <c r="E19" s="16">
        <v>11125</v>
      </c>
      <c r="F19" s="19">
        <f t="shared" ref="F19:F21" si="10">ROUND(100*E19/E$22,1)</f>
        <v>39</v>
      </c>
      <c r="G19" s="2">
        <v>543</v>
      </c>
      <c r="H19" s="2">
        <f t="shared" ref="H19:H21" si="11">ROUND(100*G19/G$22,1)</f>
        <v>2.6</v>
      </c>
      <c r="I19" s="16">
        <v>9684</v>
      </c>
      <c r="J19" s="2">
        <f t="shared" ref="J19:J21" si="12">ROUND(100*I19/I$22,1)</f>
        <v>1.9</v>
      </c>
      <c r="K19" s="16">
        <v>23823</v>
      </c>
      <c r="L19" s="2">
        <f t="shared" ref="L19:L21" si="13">ROUND(100*K19/K$22,1)</f>
        <v>3.8</v>
      </c>
      <c r="M19" s="16">
        <v>120</v>
      </c>
    </row>
    <row r="20" spans="1:13" x14ac:dyDescent="0.25">
      <c r="A20" s="2" t="s">
        <v>51</v>
      </c>
      <c r="C20" s="16">
        <v>1200</v>
      </c>
      <c r="D20" s="2">
        <f t="shared" si="9"/>
        <v>3.9</v>
      </c>
      <c r="E20" s="2">
        <v>945</v>
      </c>
      <c r="F20" s="2">
        <f t="shared" si="10"/>
        <v>3.3</v>
      </c>
      <c r="G20" s="16">
        <v>9516</v>
      </c>
      <c r="H20" s="2">
        <f t="shared" si="11"/>
        <v>45.4</v>
      </c>
      <c r="I20" s="16">
        <v>15747</v>
      </c>
      <c r="J20" s="19">
        <f t="shared" si="12"/>
        <v>3</v>
      </c>
      <c r="K20" s="16">
        <v>28178</v>
      </c>
      <c r="L20" s="2">
        <f t="shared" si="13"/>
        <v>4.5</v>
      </c>
      <c r="M20" s="16">
        <v>103</v>
      </c>
    </row>
    <row r="21" spans="1:13" x14ac:dyDescent="0.25">
      <c r="A21" s="2" t="s">
        <v>52</v>
      </c>
      <c r="C21" s="16">
        <v>16299</v>
      </c>
      <c r="D21" s="2">
        <f t="shared" si="9"/>
        <v>53.3</v>
      </c>
      <c r="E21" s="16">
        <v>11965</v>
      </c>
      <c r="F21" s="19">
        <f t="shared" si="10"/>
        <v>42</v>
      </c>
      <c r="G21" s="16">
        <v>6997</v>
      </c>
      <c r="H21" s="2">
        <f t="shared" si="11"/>
        <v>33.4</v>
      </c>
      <c r="I21" s="16">
        <v>374768</v>
      </c>
      <c r="J21" s="2">
        <f t="shared" si="12"/>
        <v>71.900000000000006</v>
      </c>
      <c r="K21" s="16">
        <v>429716</v>
      </c>
      <c r="L21" s="2">
        <f t="shared" si="13"/>
        <v>68.2</v>
      </c>
      <c r="M21" s="16">
        <v>1536</v>
      </c>
    </row>
    <row r="22" spans="1:13" x14ac:dyDescent="0.25">
      <c r="A22" s="2" t="s">
        <v>53</v>
      </c>
      <c r="C22" s="16">
        <v>30607</v>
      </c>
      <c r="E22" s="16">
        <v>28495</v>
      </c>
      <c r="G22" s="16">
        <v>20941</v>
      </c>
      <c r="I22" s="16">
        <v>521108</v>
      </c>
      <c r="K22" s="16">
        <v>630534</v>
      </c>
      <c r="M22" s="16">
        <v>1925</v>
      </c>
    </row>
    <row r="23" spans="1:13" ht="19.95" customHeight="1" x14ac:dyDescent="0.3">
      <c r="A23" s="1" t="s">
        <v>56</v>
      </c>
      <c r="D23" s="1"/>
      <c r="E23" s="1"/>
      <c r="F23" s="1"/>
      <c r="G23" s="1"/>
      <c r="H23" s="1"/>
      <c r="I23" s="1"/>
      <c r="J23" s="1"/>
      <c r="K23" s="1"/>
      <c r="L23" s="1"/>
    </row>
    <row r="24" spans="1:13" x14ac:dyDescent="0.25">
      <c r="A24" s="2" t="s">
        <v>49</v>
      </c>
      <c r="C24" s="16">
        <v>32115</v>
      </c>
      <c r="D24" s="2">
        <f>ROUND(100*C24/C$28,1)</f>
        <v>43.7</v>
      </c>
      <c r="E24" s="16">
        <v>11949</v>
      </c>
      <c r="F24" s="2">
        <f>ROUND(100*E24/E$28,1)</f>
        <v>18.399999999999999</v>
      </c>
      <c r="G24" s="16">
        <v>12770</v>
      </c>
      <c r="H24" s="2">
        <f>ROUND(100*G24/G$28,1)</f>
        <v>22.5</v>
      </c>
      <c r="I24" s="16">
        <v>179235</v>
      </c>
      <c r="J24" s="2">
        <f>ROUND(100*I24/I$28,1)</f>
        <v>24.2</v>
      </c>
      <c r="K24" s="16">
        <v>263108</v>
      </c>
      <c r="L24" s="2">
        <f>ROUND(100*K24/K$28,1)</f>
        <v>25.6</v>
      </c>
      <c r="M24" s="2">
        <v>305</v>
      </c>
    </row>
    <row r="25" spans="1:13" x14ac:dyDescent="0.25">
      <c r="A25" s="2" t="s">
        <v>50</v>
      </c>
      <c r="C25" s="16">
        <v>2529</v>
      </c>
      <c r="D25" s="2">
        <f t="shared" ref="D25:D27" si="14">ROUND(100*C25/C$28,1)</f>
        <v>3.4</v>
      </c>
      <c r="E25" s="16">
        <v>17545</v>
      </c>
      <c r="F25" s="2">
        <f t="shared" ref="F25:F27" si="15">ROUND(100*E25/E$28,1)</f>
        <v>27.1</v>
      </c>
      <c r="G25" s="16">
        <v>1274</v>
      </c>
      <c r="H25" s="2">
        <f t="shared" ref="H25:H27" si="16">ROUND(100*G25/G$28,1)</f>
        <v>2.2000000000000002</v>
      </c>
      <c r="I25" s="16">
        <v>19163</v>
      </c>
      <c r="J25" s="2">
        <f t="shared" ref="J25:J27" si="17">ROUND(100*I25/I$28,1)</f>
        <v>2.6</v>
      </c>
      <c r="K25" s="16">
        <v>44153</v>
      </c>
      <c r="L25" s="2">
        <f t="shared" ref="L25:L27" si="18">ROUND(100*K25/K$28,1)</f>
        <v>4.3</v>
      </c>
      <c r="M25" s="2">
        <v>262</v>
      </c>
    </row>
    <row r="26" spans="1:13" x14ac:dyDescent="0.25">
      <c r="A26" s="2" t="s">
        <v>51</v>
      </c>
      <c r="C26" s="16">
        <v>10776</v>
      </c>
      <c r="D26" s="2">
        <f t="shared" si="14"/>
        <v>14.7</v>
      </c>
      <c r="E26" s="16">
        <v>8771</v>
      </c>
      <c r="F26" s="2">
        <f t="shared" si="15"/>
        <v>13.5</v>
      </c>
      <c r="G26" s="16">
        <v>28747</v>
      </c>
      <c r="H26" s="2">
        <f t="shared" si="16"/>
        <v>50.6</v>
      </c>
      <c r="I26" s="16">
        <v>75353</v>
      </c>
      <c r="J26" s="2">
        <f t="shared" si="17"/>
        <v>10.199999999999999</v>
      </c>
      <c r="K26" s="16">
        <v>134933</v>
      </c>
      <c r="L26" s="2">
        <f t="shared" si="18"/>
        <v>13.1</v>
      </c>
      <c r="M26" s="2">
        <v>351</v>
      </c>
    </row>
    <row r="27" spans="1:13" x14ac:dyDescent="0.25">
      <c r="A27" s="2" t="s">
        <v>52</v>
      </c>
      <c r="C27" s="16">
        <v>34656</v>
      </c>
      <c r="D27" s="2">
        <f t="shared" si="14"/>
        <v>47.2</v>
      </c>
      <c r="E27" s="16">
        <v>30494</v>
      </c>
      <c r="F27" s="2">
        <f t="shared" si="15"/>
        <v>47.1</v>
      </c>
      <c r="G27" s="16">
        <v>18651</v>
      </c>
      <c r="H27" s="2">
        <f t="shared" si="16"/>
        <v>32.9</v>
      </c>
      <c r="I27" s="16">
        <v>500060</v>
      </c>
      <c r="J27" s="2">
        <f t="shared" si="17"/>
        <v>67.599999999999994</v>
      </c>
      <c r="K27" s="16">
        <v>638454</v>
      </c>
      <c r="L27" s="2">
        <f t="shared" si="18"/>
        <v>62.2</v>
      </c>
      <c r="M27" s="16">
        <v>1725</v>
      </c>
    </row>
    <row r="28" spans="1:13" x14ac:dyDescent="0.25">
      <c r="A28" s="2" t="s">
        <v>53</v>
      </c>
      <c r="C28" s="16">
        <v>73420</v>
      </c>
      <c r="E28" s="16">
        <v>64801</v>
      </c>
      <c r="G28" s="16">
        <v>56765</v>
      </c>
      <c r="I28" s="16">
        <v>740081</v>
      </c>
      <c r="K28" s="16">
        <v>1026732</v>
      </c>
      <c r="M28" s="16">
        <v>2549</v>
      </c>
    </row>
    <row r="29" spans="1:13" ht="6" customHeight="1" x14ac:dyDescent="0.25"/>
    <row r="30" spans="1:13" ht="15.6" x14ac:dyDescent="0.3">
      <c r="A30" s="18" t="s">
        <v>18</v>
      </c>
    </row>
    <row r="31" spans="1:13" ht="18" customHeight="1" x14ac:dyDescent="0.25">
      <c r="A31" s="15" t="s">
        <v>57</v>
      </c>
      <c r="B31" s="15"/>
      <c r="C31" s="15"/>
      <c r="D31" s="15"/>
      <c r="E31" s="15"/>
      <c r="F31" s="15"/>
      <c r="G31" s="15"/>
      <c r="H31" s="15"/>
      <c r="I31" s="15"/>
      <c r="J31" s="15"/>
      <c r="K31" s="15"/>
      <c r="L31" s="15"/>
    </row>
    <row r="32" spans="1:13" ht="18" customHeight="1" x14ac:dyDescent="0.25">
      <c r="A32" s="15" t="s">
        <v>58</v>
      </c>
      <c r="B32" s="15"/>
      <c r="C32" s="15"/>
      <c r="D32" s="15"/>
      <c r="E32" s="15"/>
      <c r="F32" s="15"/>
      <c r="G32" s="15"/>
      <c r="H32" s="15"/>
      <c r="I32" s="15"/>
      <c r="J32" s="15"/>
      <c r="K32" s="15"/>
      <c r="L32" s="15"/>
    </row>
    <row r="33" spans="1:1" ht="18" customHeight="1" x14ac:dyDescent="0.25">
      <c r="A33" s="2" t="s">
        <v>59</v>
      </c>
    </row>
  </sheetData>
  <mergeCells count="6">
    <mergeCell ref="C2:L2"/>
    <mergeCell ref="C3:D3"/>
    <mergeCell ref="E3:F3"/>
    <mergeCell ref="G3:H3"/>
    <mergeCell ref="I3:J3"/>
    <mergeCell ref="K3:L3"/>
  </mergeCells>
  <pageMargins left="0.45" right="0.45" top="0.5" bottom="0.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004F-64BC-47AE-BFD2-E253B30073D8}">
  <dimension ref="A1:G55"/>
  <sheetViews>
    <sheetView workbookViewId="0">
      <pane ySplit="2" topLeftCell="A3" activePane="bottomLeft" state="frozen"/>
      <selection pane="bottomLeft" activeCell="A3" sqref="A3"/>
    </sheetView>
  </sheetViews>
  <sheetFormatPr defaultRowHeight="15" x14ac:dyDescent="0.25"/>
  <cols>
    <col min="1" max="1" width="42.6640625" style="39" customWidth="1"/>
    <col min="2" max="16384" width="8.88671875" style="39"/>
  </cols>
  <sheetData>
    <row r="1" spans="1:3" ht="16.05" customHeight="1" x14ac:dyDescent="0.3">
      <c r="A1" s="1" t="s">
        <v>142</v>
      </c>
    </row>
    <row r="2" spans="1:3" ht="16.05" customHeight="1" x14ac:dyDescent="0.25">
      <c r="A2" s="56" t="s">
        <v>198</v>
      </c>
    </row>
    <row r="4" spans="1:3" ht="15.6" x14ac:dyDescent="0.3">
      <c r="A4" s="1" t="s">
        <v>109</v>
      </c>
      <c r="B4" s="37" t="s">
        <v>24</v>
      </c>
      <c r="C4" s="37" t="s">
        <v>25</v>
      </c>
    </row>
    <row r="5" spans="1:3" x14ac:dyDescent="0.25">
      <c r="A5" s="39" t="s">
        <v>110</v>
      </c>
      <c r="B5" s="39">
        <v>425</v>
      </c>
      <c r="C5" s="40">
        <v>37.909999999999997</v>
      </c>
    </row>
    <row r="6" spans="1:3" x14ac:dyDescent="0.25">
      <c r="A6" s="39" t="s">
        <v>63</v>
      </c>
      <c r="B6" s="39">
        <v>696</v>
      </c>
      <c r="C6" s="40">
        <v>62.09</v>
      </c>
    </row>
    <row r="8" spans="1:3" ht="15.6" x14ac:dyDescent="0.3">
      <c r="A8" s="45" t="s">
        <v>147</v>
      </c>
    </row>
    <row r="9" spans="1:3" x14ac:dyDescent="0.25">
      <c r="A9" s="39" t="s">
        <v>67</v>
      </c>
      <c r="B9" s="39">
        <v>40</v>
      </c>
      <c r="C9" s="40">
        <v>3.57</v>
      </c>
    </row>
    <row r="10" spans="1:3" x14ac:dyDescent="0.25">
      <c r="A10" s="39" t="s">
        <v>111</v>
      </c>
      <c r="B10" s="39">
        <v>476</v>
      </c>
      <c r="C10" s="40">
        <v>42.46</v>
      </c>
    </row>
    <row r="11" spans="1:3" x14ac:dyDescent="0.25">
      <c r="A11" s="39" t="s">
        <v>66</v>
      </c>
      <c r="B11" s="39">
        <v>475</v>
      </c>
      <c r="C11" s="40">
        <v>42.37</v>
      </c>
    </row>
    <row r="12" spans="1:3" x14ac:dyDescent="0.25">
      <c r="A12" s="51" t="s">
        <v>184</v>
      </c>
      <c r="B12" s="39">
        <v>130</v>
      </c>
      <c r="C12" s="40">
        <v>11.6</v>
      </c>
    </row>
    <row r="14" spans="1:3" ht="15.6" x14ac:dyDescent="0.3">
      <c r="A14" s="1" t="s">
        <v>112</v>
      </c>
    </row>
    <row r="15" spans="1:3" x14ac:dyDescent="0.25">
      <c r="A15" s="39" t="s">
        <v>113</v>
      </c>
      <c r="B15" s="39">
        <v>314</v>
      </c>
      <c r="C15" s="40">
        <v>28.01</v>
      </c>
    </row>
    <row r="16" spans="1:3" x14ac:dyDescent="0.25">
      <c r="A16" s="39" t="s">
        <v>68</v>
      </c>
      <c r="B16" s="39">
        <v>360</v>
      </c>
      <c r="C16" s="40">
        <v>32.11</v>
      </c>
    </row>
    <row r="17" spans="1:5" x14ac:dyDescent="0.25">
      <c r="A17" s="39" t="s">
        <v>70</v>
      </c>
      <c r="B17" s="39">
        <v>295</v>
      </c>
      <c r="C17" s="40">
        <v>26.32</v>
      </c>
    </row>
    <row r="18" spans="1:5" x14ac:dyDescent="0.25">
      <c r="A18" s="41" t="s">
        <v>143</v>
      </c>
      <c r="B18" s="39">
        <v>152</v>
      </c>
      <c r="C18" s="40">
        <v>13.56</v>
      </c>
    </row>
    <row r="20" spans="1:5" ht="15.6" x14ac:dyDescent="0.3">
      <c r="A20" s="1" t="s">
        <v>114</v>
      </c>
    </row>
    <row r="21" spans="1:5" x14ac:dyDescent="0.25">
      <c r="A21" s="39" t="s">
        <v>115</v>
      </c>
      <c r="B21" s="39">
        <v>174</v>
      </c>
      <c r="C21" s="40">
        <v>15.52</v>
      </c>
    </row>
    <row r="22" spans="1:5" x14ac:dyDescent="0.25">
      <c r="A22" s="39" t="s">
        <v>71</v>
      </c>
      <c r="B22" s="39">
        <v>325</v>
      </c>
      <c r="C22" s="40">
        <v>28.99</v>
      </c>
    </row>
    <row r="23" spans="1:5" x14ac:dyDescent="0.25">
      <c r="A23" s="39" t="s">
        <v>72</v>
      </c>
      <c r="B23" s="39">
        <v>271</v>
      </c>
      <c r="C23" s="40">
        <v>24.17</v>
      </c>
    </row>
    <row r="24" spans="1:5" x14ac:dyDescent="0.25">
      <c r="A24" s="39" t="s">
        <v>73</v>
      </c>
      <c r="B24" s="39">
        <v>351</v>
      </c>
      <c r="C24" s="40">
        <v>31.31</v>
      </c>
    </row>
    <row r="25" spans="1:5" ht="15.6" x14ac:dyDescent="0.3">
      <c r="B25" s="37" t="s">
        <v>116</v>
      </c>
      <c r="C25" s="37" t="s">
        <v>117</v>
      </c>
      <c r="D25" s="37" t="s">
        <v>118</v>
      </c>
      <c r="E25" s="37" t="s">
        <v>119</v>
      </c>
    </row>
    <row r="26" spans="1:5" x14ac:dyDescent="0.25">
      <c r="A26" s="39" t="s">
        <v>74</v>
      </c>
      <c r="B26" s="42">
        <v>6768.0590000000002</v>
      </c>
      <c r="C26" s="39">
        <v>478</v>
      </c>
      <c r="D26" s="42">
        <v>77338</v>
      </c>
      <c r="E26" s="42">
        <v>8822.6530000000002</v>
      </c>
    </row>
    <row r="27" spans="1:5" x14ac:dyDescent="0.25">
      <c r="A27" s="39" t="s">
        <v>75</v>
      </c>
      <c r="B27" s="43">
        <v>0.82334989999999997</v>
      </c>
      <c r="C27" s="43">
        <v>0</v>
      </c>
      <c r="D27" s="43">
        <v>1</v>
      </c>
      <c r="E27" s="43">
        <v>0.16730590000000001</v>
      </c>
    </row>
    <row r="28" spans="1:5" x14ac:dyDescent="0.25">
      <c r="A28" s="39" t="s">
        <v>120</v>
      </c>
      <c r="B28" s="43">
        <v>0.70113950000000003</v>
      </c>
      <c r="C28" s="43">
        <v>7.35402E-2</v>
      </c>
      <c r="D28" s="43">
        <v>1</v>
      </c>
      <c r="E28" s="43">
        <v>0.17900959999999999</v>
      </c>
    </row>
    <row r="29" spans="1:5" x14ac:dyDescent="0.25">
      <c r="A29" s="39" t="s">
        <v>121</v>
      </c>
      <c r="B29" s="43">
        <v>0.3204823</v>
      </c>
      <c r="C29" s="43">
        <v>8.1015699999999996E-2</v>
      </c>
      <c r="D29" s="43">
        <v>0.5793992</v>
      </c>
      <c r="E29" s="43">
        <v>0.1007483</v>
      </c>
    </row>
    <row r="31" spans="1:5" ht="15.6" x14ac:dyDescent="0.3">
      <c r="A31" s="1" t="s">
        <v>122</v>
      </c>
      <c r="B31" s="37" t="s">
        <v>116</v>
      </c>
      <c r="C31" s="37" t="s">
        <v>117</v>
      </c>
      <c r="D31" s="37" t="s">
        <v>118</v>
      </c>
      <c r="E31" s="37" t="s">
        <v>119</v>
      </c>
    </row>
    <row r="32" spans="1:5" x14ac:dyDescent="0.25">
      <c r="A32" s="39" t="s">
        <v>123</v>
      </c>
      <c r="B32" s="43">
        <v>0.40598390000000001</v>
      </c>
      <c r="C32" s="43">
        <v>0.13769819999999999</v>
      </c>
      <c r="D32" s="43">
        <v>0.87025339999999995</v>
      </c>
      <c r="E32" s="43">
        <v>7.5088500000000002E-2</v>
      </c>
    </row>
    <row r="33" spans="1:5" x14ac:dyDescent="0.25">
      <c r="A33" s="39" t="s">
        <v>124</v>
      </c>
      <c r="B33" s="43">
        <v>0.1495071</v>
      </c>
      <c r="C33" s="43">
        <v>0</v>
      </c>
      <c r="D33" s="43">
        <v>0.59047309999999997</v>
      </c>
      <c r="E33" s="43">
        <v>7.4338899999999999E-2</v>
      </c>
    </row>
    <row r="34" spans="1:5" x14ac:dyDescent="0.25">
      <c r="A34" s="39" t="s">
        <v>81</v>
      </c>
      <c r="B34" s="43">
        <v>0.34372999999999998</v>
      </c>
      <c r="C34" s="43">
        <v>0.05</v>
      </c>
      <c r="D34" s="43">
        <v>0.9258999</v>
      </c>
      <c r="E34" s="43">
        <v>0.1205917</v>
      </c>
    </row>
    <row r="36" spans="1:5" ht="15.6" x14ac:dyDescent="0.3">
      <c r="A36" s="1" t="s">
        <v>125</v>
      </c>
      <c r="B36" s="37"/>
      <c r="C36" s="37"/>
      <c r="D36" s="37"/>
      <c r="E36" s="37"/>
    </row>
    <row r="37" spans="1:5" x14ac:dyDescent="0.25">
      <c r="A37" s="39" t="s">
        <v>126</v>
      </c>
      <c r="B37" s="46">
        <v>457.20870000000002</v>
      </c>
      <c r="C37" s="46">
        <v>51</v>
      </c>
      <c r="D37" s="46">
        <v>4562</v>
      </c>
      <c r="E37" s="46">
        <v>536.07460000000003</v>
      </c>
    </row>
    <row r="38" spans="1:5" x14ac:dyDescent="0.25">
      <c r="A38" s="39" t="s">
        <v>127</v>
      </c>
      <c r="B38" s="46">
        <v>338.6164</v>
      </c>
      <c r="C38" s="46">
        <v>19.33333</v>
      </c>
      <c r="D38" s="46">
        <v>4060</v>
      </c>
      <c r="E38" s="46">
        <v>442.69940000000003</v>
      </c>
    </row>
    <row r="39" spans="1:5" x14ac:dyDescent="0.25">
      <c r="A39" s="47" t="s">
        <v>148</v>
      </c>
      <c r="B39" s="43">
        <v>0.53280110000000003</v>
      </c>
      <c r="C39" s="43">
        <v>4.9917E-3</v>
      </c>
      <c r="D39" s="43">
        <v>0.92957749999999995</v>
      </c>
      <c r="E39" s="43">
        <v>0.1514607</v>
      </c>
    </row>
    <row r="40" spans="1:5" x14ac:dyDescent="0.25">
      <c r="A40" s="47" t="s">
        <v>149</v>
      </c>
      <c r="B40" s="43">
        <v>1.9739799999999998E-2</v>
      </c>
      <c r="C40" s="43">
        <v>0</v>
      </c>
      <c r="D40" s="43">
        <v>0.1075472</v>
      </c>
      <c r="E40" s="43">
        <v>1.59808E-2</v>
      </c>
    </row>
    <row r="41" spans="1:5" x14ac:dyDescent="0.25">
      <c r="A41" s="47" t="s">
        <v>150</v>
      </c>
      <c r="B41" s="43">
        <v>1.65556E-2</v>
      </c>
      <c r="C41" s="43">
        <v>0</v>
      </c>
      <c r="D41" s="43">
        <v>0.12605040000000001</v>
      </c>
      <c r="E41" s="43">
        <v>1.36855E-2</v>
      </c>
    </row>
    <row r="42" spans="1:5" x14ac:dyDescent="0.25">
      <c r="A42" s="39" t="s">
        <v>128</v>
      </c>
      <c r="B42" s="43">
        <v>0.221276</v>
      </c>
      <c r="C42" s="43">
        <v>0</v>
      </c>
      <c r="D42" s="43">
        <v>1</v>
      </c>
      <c r="E42" s="43">
        <v>0.16436210000000001</v>
      </c>
    </row>
    <row r="43" spans="1:5" x14ac:dyDescent="0.25">
      <c r="A43" s="47" t="s">
        <v>151</v>
      </c>
      <c r="B43" s="43">
        <v>3.59803E-2</v>
      </c>
      <c r="C43" s="43">
        <v>0</v>
      </c>
      <c r="D43" s="43">
        <v>0.30538920000000003</v>
      </c>
      <c r="E43" s="43">
        <v>3.0915000000000002E-2</v>
      </c>
    </row>
    <row r="44" spans="1:5" x14ac:dyDescent="0.25">
      <c r="A44" s="47" t="s">
        <v>152</v>
      </c>
      <c r="B44" s="43">
        <v>2.4577700000000001E-2</v>
      </c>
      <c r="C44" s="43">
        <v>0</v>
      </c>
      <c r="D44" s="43">
        <v>0.1914894</v>
      </c>
      <c r="E44" s="43">
        <v>1.8435099999999999E-2</v>
      </c>
    </row>
    <row r="46" spans="1:5" ht="15.6" x14ac:dyDescent="0.3">
      <c r="A46" s="1" t="s">
        <v>129</v>
      </c>
    </row>
    <row r="47" spans="1:5" x14ac:dyDescent="0.25">
      <c r="A47" s="39" t="s">
        <v>130</v>
      </c>
      <c r="B47" s="46">
        <v>1067.211</v>
      </c>
      <c r="C47" s="42">
        <v>90</v>
      </c>
      <c r="D47" s="42">
        <v>12985</v>
      </c>
      <c r="E47" s="46">
        <v>1505.04</v>
      </c>
    </row>
    <row r="48" spans="1:5" x14ac:dyDescent="0.25">
      <c r="A48" s="39" t="s">
        <v>131</v>
      </c>
      <c r="B48" s="43">
        <v>0.77935390000000004</v>
      </c>
      <c r="C48" s="43">
        <v>0.32791330000000002</v>
      </c>
      <c r="D48" s="43">
        <v>1</v>
      </c>
      <c r="E48" s="43">
        <v>0.10758909999999999</v>
      </c>
    </row>
    <row r="49" spans="1:7" x14ac:dyDescent="0.25">
      <c r="A49" s="39" t="s">
        <v>132</v>
      </c>
      <c r="B49" s="43">
        <v>8.3577399999999996E-2</v>
      </c>
      <c r="C49" s="43">
        <v>0</v>
      </c>
      <c r="D49" s="43">
        <v>0.43533119999999997</v>
      </c>
      <c r="E49" s="43">
        <v>7.2690900000000003E-2</v>
      </c>
    </row>
    <row r="50" spans="1:7" x14ac:dyDescent="0.25">
      <c r="A50" s="39" t="s">
        <v>133</v>
      </c>
      <c r="B50" s="43">
        <v>7.1294099999999999E-2</v>
      </c>
      <c r="C50" s="43">
        <v>0</v>
      </c>
      <c r="D50" s="43">
        <v>0.2907285</v>
      </c>
      <c r="E50" s="43">
        <v>5.3161100000000003E-2</v>
      </c>
    </row>
    <row r="51" spans="1:7" x14ac:dyDescent="0.25">
      <c r="A51" s="39" t="s">
        <v>134</v>
      </c>
      <c r="B51" s="43">
        <v>2.8076400000000001E-2</v>
      </c>
      <c r="C51" s="43">
        <v>0</v>
      </c>
      <c r="D51" s="43">
        <v>0.12675320000000001</v>
      </c>
      <c r="E51" s="43">
        <v>2.4215E-2</v>
      </c>
    </row>
    <row r="52" spans="1:7" x14ac:dyDescent="0.25">
      <c r="A52" s="39" t="s">
        <v>135</v>
      </c>
      <c r="B52" s="43">
        <v>3.7698200000000001E-2</v>
      </c>
      <c r="C52" s="43">
        <v>0</v>
      </c>
      <c r="D52" s="43">
        <v>0.3333333</v>
      </c>
      <c r="E52" s="43">
        <v>3.0404E-2</v>
      </c>
    </row>
    <row r="54" spans="1:7" ht="15.6" x14ac:dyDescent="0.3">
      <c r="A54" s="1" t="s">
        <v>18</v>
      </c>
    </row>
    <row r="55" spans="1:7" ht="30" customHeight="1" x14ac:dyDescent="0.25">
      <c r="A55" s="63" t="s">
        <v>136</v>
      </c>
      <c r="B55" s="63"/>
      <c r="C55" s="63"/>
      <c r="D55" s="63"/>
      <c r="E55" s="63"/>
      <c r="F55" s="63"/>
      <c r="G55" s="63"/>
    </row>
  </sheetData>
  <mergeCells count="1">
    <mergeCell ref="A55:G55"/>
  </mergeCells>
  <pageMargins left="0.5" right="0.25" top="0.5" bottom="0.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C5D50-4326-46BA-91F6-5A100A2B2A37}">
  <dimension ref="A1:I32"/>
  <sheetViews>
    <sheetView workbookViewId="0">
      <pane ySplit="4" topLeftCell="A5" activePane="bottomLeft" state="frozen"/>
      <selection activeCell="A2" sqref="A2"/>
      <selection pane="bottomLeft" activeCell="A2" sqref="A2"/>
    </sheetView>
  </sheetViews>
  <sheetFormatPr defaultRowHeight="15" x14ac:dyDescent="0.25"/>
  <cols>
    <col min="1" max="1" width="45.44140625" style="2" customWidth="1"/>
    <col min="2" max="2" width="8.88671875" style="2"/>
    <col min="3" max="3" width="11.33203125" style="2" bestFit="1" customWidth="1"/>
    <col min="4" max="4" width="8.88671875" style="2"/>
    <col min="5" max="5" width="11.33203125" style="2" bestFit="1" customWidth="1"/>
    <col min="6" max="6" width="8.88671875" style="2"/>
    <col min="7" max="7" width="11.33203125" style="2" bestFit="1" customWidth="1"/>
    <col min="8" max="8" width="8.88671875" style="2"/>
    <col min="9" max="9" width="11.33203125" style="2" bestFit="1" customWidth="1"/>
    <col min="10" max="16384" width="8.88671875" style="2"/>
  </cols>
  <sheetData>
    <row r="1" spans="1:9" ht="31.95" customHeight="1" x14ac:dyDescent="0.3">
      <c r="A1" s="64" t="s">
        <v>144</v>
      </c>
      <c r="B1" s="64"/>
      <c r="C1" s="64"/>
      <c r="D1" s="64"/>
      <c r="E1" s="64"/>
      <c r="F1" s="64"/>
      <c r="G1" s="64"/>
      <c r="H1" s="64"/>
      <c r="I1" s="64"/>
    </row>
    <row r="3" spans="1:9" ht="16.05" customHeight="1" x14ac:dyDescent="0.3">
      <c r="B3" s="60" t="s">
        <v>154</v>
      </c>
      <c r="C3" s="60"/>
      <c r="D3" s="60" t="s">
        <v>155</v>
      </c>
      <c r="E3" s="60"/>
      <c r="F3" s="60" t="s">
        <v>156</v>
      </c>
      <c r="G3" s="60"/>
      <c r="H3" s="60" t="s">
        <v>157</v>
      </c>
      <c r="I3" s="60"/>
    </row>
    <row r="4" spans="1:9" ht="16.05" customHeight="1" x14ac:dyDescent="0.3">
      <c r="A4" s="1" t="s">
        <v>60</v>
      </c>
      <c r="B4" s="4" t="s">
        <v>61</v>
      </c>
      <c r="C4" s="4" t="s">
        <v>62</v>
      </c>
      <c r="D4" s="4" t="s">
        <v>61</v>
      </c>
      <c r="E4" s="4" t="s">
        <v>62</v>
      </c>
      <c r="F4" s="4" t="s">
        <v>61</v>
      </c>
      <c r="G4" s="4" t="s">
        <v>62</v>
      </c>
      <c r="H4" s="4" t="s">
        <v>61</v>
      </c>
      <c r="I4" s="4" t="s">
        <v>62</v>
      </c>
    </row>
    <row r="5" spans="1:9" ht="16.05" customHeight="1" x14ac:dyDescent="0.25">
      <c r="A5" s="2" t="s">
        <v>63</v>
      </c>
      <c r="B5" s="22" t="s">
        <v>64</v>
      </c>
      <c r="C5" s="23">
        <v>-1.3686E-3</v>
      </c>
      <c r="D5" s="22" t="s">
        <v>64</v>
      </c>
      <c r="E5" s="23">
        <v>1.7731999999999999E-3</v>
      </c>
      <c r="F5" s="22" t="s">
        <v>64</v>
      </c>
      <c r="G5" s="23">
        <v>1.5598000000000001E-3</v>
      </c>
      <c r="H5" s="22" t="s">
        <v>64</v>
      </c>
      <c r="I5" s="23">
        <v>-1.3457E-3</v>
      </c>
    </row>
    <row r="6" spans="1:9" ht="16.05" customHeight="1" x14ac:dyDescent="0.25">
      <c r="A6" s="2" t="s">
        <v>65</v>
      </c>
      <c r="B6" s="22" t="s">
        <v>64</v>
      </c>
      <c r="C6" s="23">
        <v>4.7150000000000002E-4</v>
      </c>
      <c r="D6" s="22" t="s">
        <v>64</v>
      </c>
      <c r="E6" s="23">
        <v>4.3449999999999999E-4</v>
      </c>
      <c r="F6" s="22" t="s">
        <v>64</v>
      </c>
      <c r="G6" s="23">
        <v>3.835E-4</v>
      </c>
      <c r="H6" s="22" t="s">
        <v>64</v>
      </c>
      <c r="I6" s="23">
        <v>4.6720000000000003E-4</v>
      </c>
    </row>
    <row r="7" spans="1:9" ht="16.05" customHeight="1" x14ac:dyDescent="0.25">
      <c r="A7" s="2" t="s">
        <v>66</v>
      </c>
      <c r="B7" s="22" t="s">
        <v>69</v>
      </c>
      <c r="C7" s="23">
        <v>2.0482E-3</v>
      </c>
      <c r="D7" s="22" t="s">
        <v>69</v>
      </c>
      <c r="E7" s="23">
        <v>1.9548E-3</v>
      </c>
      <c r="F7" s="22" t="s">
        <v>69</v>
      </c>
      <c r="G7" s="23">
        <v>1.6968E-3</v>
      </c>
      <c r="H7" s="22" t="s">
        <v>64</v>
      </c>
      <c r="I7" s="23">
        <v>1.9995E-3</v>
      </c>
    </row>
    <row r="8" spans="1:9" ht="16.05" customHeight="1" x14ac:dyDescent="0.25">
      <c r="A8" s="2" t="s">
        <v>67</v>
      </c>
      <c r="B8" s="22" t="s">
        <v>64</v>
      </c>
      <c r="C8" s="23">
        <v>3.7960000000000001E-4</v>
      </c>
      <c r="D8" s="22" t="s">
        <v>64</v>
      </c>
      <c r="E8" s="23">
        <v>3.3090000000000002E-4</v>
      </c>
      <c r="F8" s="22" t="s">
        <v>64</v>
      </c>
      <c r="G8" s="23">
        <v>2.4600000000000002E-4</v>
      </c>
      <c r="H8" s="22" t="s">
        <v>64</v>
      </c>
      <c r="I8" s="23">
        <v>3.7280000000000001E-4</v>
      </c>
    </row>
    <row r="9" spans="1:9" ht="16.05" customHeight="1" x14ac:dyDescent="0.25">
      <c r="A9" s="2" t="s">
        <v>68</v>
      </c>
      <c r="B9" s="22" t="s">
        <v>69</v>
      </c>
      <c r="C9" s="23">
        <v>-2.5907999999999999E-3</v>
      </c>
      <c r="D9" s="22" t="s">
        <v>69</v>
      </c>
      <c r="E9" s="23">
        <v>-2.5720000000000001E-3</v>
      </c>
      <c r="F9" s="22" t="s">
        <v>69</v>
      </c>
      <c r="G9" s="23">
        <v>-2.6572000000000002E-3</v>
      </c>
      <c r="H9" s="22" t="s">
        <v>69</v>
      </c>
      <c r="I9" s="23">
        <v>-2.6167E-3</v>
      </c>
    </row>
    <row r="10" spans="1:9" ht="16.05" customHeight="1" x14ac:dyDescent="0.25">
      <c r="A10" s="2" t="s">
        <v>70</v>
      </c>
      <c r="B10" s="22" t="s">
        <v>64</v>
      </c>
      <c r="C10" s="23">
        <v>-1.2650000000000001E-4</v>
      </c>
      <c r="D10" s="22" t="s">
        <v>64</v>
      </c>
      <c r="E10" s="23">
        <v>-6.6310000000000002E-4</v>
      </c>
      <c r="F10" s="22" t="s">
        <v>64</v>
      </c>
      <c r="G10" s="23">
        <v>-8.8880000000000003E-4</v>
      </c>
      <c r="H10" s="22" t="s">
        <v>64</v>
      </c>
      <c r="I10" s="23">
        <v>-2.7619999999999999E-4</v>
      </c>
    </row>
    <row r="11" spans="1:9" ht="16.05" customHeight="1" x14ac:dyDescent="0.25">
      <c r="A11" s="41" t="s">
        <v>143</v>
      </c>
      <c r="B11" s="22" t="s">
        <v>69</v>
      </c>
      <c r="C11" s="23">
        <v>-1.5619E-3</v>
      </c>
      <c r="D11" s="22" t="s">
        <v>69</v>
      </c>
      <c r="E11" s="23">
        <v>-1.4469000000000001E-3</v>
      </c>
      <c r="F11" s="22" t="s">
        <v>69</v>
      </c>
      <c r="G11" s="23">
        <v>-1.4484000000000001E-3</v>
      </c>
      <c r="H11" s="22" t="s">
        <v>69</v>
      </c>
      <c r="I11" s="23">
        <v>-1.5219000000000001E-3</v>
      </c>
    </row>
    <row r="12" spans="1:9" ht="16.05" customHeight="1" x14ac:dyDescent="0.25">
      <c r="A12" s="2" t="s">
        <v>71</v>
      </c>
      <c r="B12" s="22" t="s">
        <v>64</v>
      </c>
      <c r="C12" s="23">
        <v>-4.4930000000000002E-4</v>
      </c>
      <c r="D12" s="22" t="s">
        <v>64</v>
      </c>
      <c r="E12" s="23">
        <v>1.144E-4</v>
      </c>
      <c r="F12" s="22" t="s">
        <v>64</v>
      </c>
      <c r="G12" s="23">
        <v>-1.8430000000000001E-4</v>
      </c>
      <c r="H12" s="22" t="s">
        <v>64</v>
      </c>
      <c r="I12" s="23">
        <v>-3.4430000000000002E-4</v>
      </c>
    </row>
    <row r="13" spans="1:9" ht="16.05" customHeight="1" x14ac:dyDescent="0.25">
      <c r="A13" s="2" t="s">
        <v>72</v>
      </c>
      <c r="B13" s="22" t="s">
        <v>64</v>
      </c>
      <c r="C13" s="23">
        <v>1.115E-4</v>
      </c>
      <c r="D13" s="22" t="s">
        <v>64</v>
      </c>
      <c r="E13" s="23">
        <v>2.1379999999999999E-4</v>
      </c>
      <c r="F13" s="22" t="s">
        <v>64</v>
      </c>
      <c r="G13" s="23">
        <v>2.0350000000000001E-4</v>
      </c>
      <c r="H13" s="22" t="s">
        <v>64</v>
      </c>
      <c r="I13" s="23">
        <v>1.8469999999999999E-4</v>
      </c>
    </row>
    <row r="14" spans="1:9" ht="16.05" customHeight="1" x14ac:dyDescent="0.25">
      <c r="A14" s="2" t="s">
        <v>73</v>
      </c>
      <c r="B14" s="22" t="s">
        <v>69</v>
      </c>
      <c r="C14" s="23">
        <v>-2.0757000000000002E-3</v>
      </c>
      <c r="D14" s="22" t="s">
        <v>64</v>
      </c>
      <c r="E14" s="23">
        <v>-1.4660999999999999E-3</v>
      </c>
      <c r="F14" s="22" t="s">
        <v>64</v>
      </c>
      <c r="G14" s="23">
        <v>-1.5393E-3</v>
      </c>
      <c r="H14" s="22" t="s">
        <v>69</v>
      </c>
      <c r="I14" s="23">
        <v>-1.9215E-3</v>
      </c>
    </row>
    <row r="15" spans="1:9" ht="16.05" customHeight="1" x14ac:dyDescent="0.25">
      <c r="A15" s="2" t="s">
        <v>74</v>
      </c>
      <c r="B15" s="22" t="s">
        <v>64</v>
      </c>
      <c r="C15" s="23">
        <v>-7.7280000000000003E-4</v>
      </c>
      <c r="D15" s="22" t="s">
        <v>64</v>
      </c>
      <c r="E15" s="23">
        <v>-6.4429999999999999E-4</v>
      </c>
      <c r="F15" s="22" t="s">
        <v>64</v>
      </c>
      <c r="G15" s="23">
        <v>-3.9449999999999999E-4</v>
      </c>
      <c r="H15" s="22" t="s">
        <v>64</v>
      </c>
      <c r="I15" s="23">
        <v>-9.7759999999999991E-4</v>
      </c>
    </row>
    <row r="16" spans="1:9" ht="16.05" customHeight="1" x14ac:dyDescent="0.25">
      <c r="A16" s="2" t="s">
        <v>75</v>
      </c>
      <c r="B16" s="22" t="s">
        <v>64</v>
      </c>
      <c r="C16" s="23">
        <v>6.9436000000000003E-3</v>
      </c>
      <c r="D16" s="22" t="s">
        <v>64</v>
      </c>
      <c r="E16" s="23">
        <v>-2.1765E-3</v>
      </c>
      <c r="F16" s="22" t="s">
        <v>64</v>
      </c>
      <c r="G16" s="23">
        <v>-2.8430999999999999E-3</v>
      </c>
      <c r="H16" s="22" t="s">
        <v>64</v>
      </c>
      <c r="I16" s="23">
        <v>8.7069999999999995E-3</v>
      </c>
    </row>
    <row r="17" spans="1:9" ht="16.05" customHeight="1" x14ac:dyDescent="0.25">
      <c r="A17" s="2" t="s">
        <v>76</v>
      </c>
      <c r="B17" s="22" t="s">
        <v>69</v>
      </c>
      <c r="C17" s="23">
        <v>-1.39004E-2</v>
      </c>
      <c r="D17" s="22" t="s">
        <v>69</v>
      </c>
      <c r="E17" s="23">
        <v>-1.4559799999999999E-2</v>
      </c>
      <c r="F17" s="22" t="s">
        <v>69</v>
      </c>
      <c r="G17" s="23">
        <v>-1.3696699999999999E-2</v>
      </c>
      <c r="H17" s="22" t="s">
        <v>69</v>
      </c>
      <c r="I17" s="23">
        <v>-1.38397E-2</v>
      </c>
    </row>
    <row r="18" spans="1:9" ht="16.05" customHeight="1" x14ac:dyDescent="0.25">
      <c r="A18" s="2" t="s">
        <v>77</v>
      </c>
      <c r="B18" s="22" t="s">
        <v>69</v>
      </c>
      <c r="C18" s="23">
        <v>2.68989E-2</v>
      </c>
      <c r="D18" s="22" t="s">
        <v>69</v>
      </c>
      <c r="E18" s="23">
        <v>2.55593E-2</v>
      </c>
      <c r="F18" s="22" t="s">
        <v>69</v>
      </c>
      <c r="G18" s="23">
        <v>2.4904900000000001E-2</v>
      </c>
      <c r="H18" s="22" t="s">
        <v>69</v>
      </c>
      <c r="I18" s="23">
        <v>2.7704599999999999E-2</v>
      </c>
    </row>
    <row r="19" spans="1:9" ht="16.05" customHeight="1" x14ac:dyDescent="0.25">
      <c r="A19" s="2" t="s">
        <v>78</v>
      </c>
      <c r="B19" s="22" t="s">
        <v>69</v>
      </c>
      <c r="C19" s="23">
        <v>8.1079100000000001E-2</v>
      </c>
      <c r="D19" s="22" t="s">
        <v>69</v>
      </c>
      <c r="E19" s="23">
        <v>7.6185799999999998E-2</v>
      </c>
      <c r="F19" s="22" t="s">
        <v>69</v>
      </c>
      <c r="G19" s="23">
        <v>7.5631299999999999E-2</v>
      </c>
      <c r="H19" s="22" t="s">
        <v>69</v>
      </c>
      <c r="I19" s="23">
        <v>7.9333799999999996E-2</v>
      </c>
    </row>
    <row r="20" spans="1:9" ht="16.05" customHeight="1" x14ac:dyDescent="0.25">
      <c r="A20" s="2" t="s">
        <v>79</v>
      </c>
      <c r="B20" s="22" t="s">
        <v>64</v>
      </c>
      <c r="C20" s="23">
        <v>7.8156000000000007E-3</v>
      </c>
      <c r="D20" s="22" t="s">
        <v>64</v>
      </c>
      <c r="E20" s="23">
        <v>2.6974E-3</v>
      </c>
      <c r="F20" s="22" t="s">
        <v>64</v>
      </c>
      <c r="G20" s="23">
        <v>1.7098E-3</v>
      </c>
      <c r="H20" s="22" t="s">
        <v>64</v>
      </c>
      <c r="I20" s="23">
        <v>6.8101000000000004E-3</v>
      </c>
    </row>
    <row r="21" spans="1:9" ht="16.05" customHeight="1" x14ac:dyDescent="0.25">
      <c r="A21" s="2" t="s">
        <v>80</v>
      </c>
      <c r="B21" s="22" t="s">
        <v>64</v>
      </c>
      <c r="C21" s="23">
        <v>2.0603000000000002E-3</v>
      </c>
      <c r="D21" s="22" t="s">
        <v>64</v>
      </c>
      <c r="E21" s="23">
        <v>1.8569999999999999E-4</v>
      </c>
      <c r="F21" s="22" t="s">
        <v>64</v>
      </c>
      <c r="G21" s="23">
        <v>1.8099999999999999E-5</v>
      </c>
      <c r="H21" s="22" t="s">
        <v>64</v>
      </c>
      <c r="I21" s="23">
        <v>1.8852999999999999E-3</v>
      </c>
    </row>
    <row r="22" spans="1:9" ht="16.05" customHeight="1" x14ac:dyDescent="0.25">
      <c r="A22" s="2" t="s">
        <v>81</v>
      </c>
      <c r="B22" s="22" t="s">
        <v>64</v>
      </c>
      <c r="C22" s="23">
        <v>-4.9807000000000002E-3</v>
      </c>
      <c r="D22" s="22" t="s">
        <v>64</v>
      </c>
      <c r="E22" s="23">
        <v>-1.6229999999999999E-4</v>
      </c>
      <c r="F22" s="22" t="s">
        <v>64</v>
      </c>
      <c r="G22" s="23">
        <v>1.064E-4</v>
      </c>
      <c r="H22" s="22" t="s">
        <v>64</v>
      </c>
      <c r="I22" s="23">
        <v>-5.1292999999999998E-3</v>
      </c>
    </row>
    <row r="23" spans="1:9" ht="18" x14ac:dyDescent="0.3">
      <c r="A23" s="24" t="s">
        <v>82</v>
      </c>
      <c r="B23" s="2">
        <v>8.7599999999999997E-2</v>
      </c>
      <c r="F23" s="22"/>
      <c r="G23" s="25"/>
      <c r="H23" s="22"/>
      <c r="I23" s="25"/>
    </row>
    <row r="24" spans="1:9" x14ac:dyDescent="0.25">
      <c r="F24" s="22"/>
      <c r="G24" s="25"/>
      <c r="H24" s="22"/>
      <c r="I24" s="25"/>
    </row>
    <row r="25" spans="1:9" x14ac:dyDescent="0.25">
      <c r="A25" s="56" t="s">
        <v>199</v>
      </c>
      <c r="D25" s="22" t="s">
        <v>69</v>
      </c>
      <c r="E25" s="23">
        <v>2.8912999999999999E-3</v>
      </c>
      <c r="F25" s="22"/>
      <c r="G25" s="25"/>
      <c r="H25" s="22"/>
      <c r="I25" s="25"/>
    </row>
    <row r="26" spans="1:9" ht="16.05" customHeight="1" x14ac:dyDescent="0.25">
      <c r="A26" s="56" t="s">
        <v>200</v>
      </c>
      <c r="F26" s="22" t="s">
        <v>69</v>
      </c>
      <c r="G26" s="23">
        <v>3.3088000000000002E-3</v>
      </c>
      <c r="H26" s="22"/>
      <c r="I26" s="25"/>
    </row>
    <row r="27" spans="1:9" ht="16.05" customHeight="1" x14ac:dyDescent="0.25">
      <c r="A27" s="56" t="s">
        <v>201</v>
      </c>
      <c r="F27" s="22"/>
      <c r="G27" s="25"/>
      <c r="H27" s="22" t="s">
        <v>69</v>
      </c>
      <c r="I27" s="23">
        <v>1.9826000000000002E-3</v>
      </c>
    </row>
    <row r="28" spans="1:9" ht="18" x14ac:dyDescent="0.3">
      <c r="A28" s="24" t="s">
        <v>82</v>
      </c>
      <c r="D28" s="26">
        <v>8.7599999999999997E-2</v>
      </c>
      <c r="F28" s="26">
        <v>8.7599999999999997E-2</v>
      </c>
      <c r="H28" s="26">
        <v>8.77E-2</v>
      </c>
    </row>
    <row r="29" spans="1:9" ht="6" customHeight="1" x14ac:dyDescent="0.25"/>
    <row r="30" spans="1:9" ht="15.6" x14ac:dyDescent="0.3">
      <c r="A30" s="1" t="s">
        <v>18</v>
      </c>
    </row>
    <row r="31" spans="1:9" x14ac:dyDescent="0.25">
      <c r="A31" s="47" t="s">
        <v>153</v>
      </c>
    </row>
    <row r="32" spans="1:9" ht="15.6" x14ac:dyDescent="0.3">
      <c r="A32" s="2" t="s">
        <v>83</v>
      </c>
    </row>
  </sheetData>
  <mergeCells count="5">
    <mergeCell ref="A1:I1"/>
    <mergeCell ref="B3:C3"/>
    <mergeCell ref="D3:E3"/>
    <mergeCell ref="F3:G3"/>
    <mergeCell ref="H3:I3"/>
  </mergeCells>
  <pageMargins left="0.5" right="0.25" top="0.5" bottom="0.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7C5B-CE01-414A-B713-7615329278AE}">
  <dimension ref="A1:I31"/>
  <sheetViews>
    <sheetView workbookViewId="0">
      <pane ySplit="4" topLeftCell="A5" activePane="bottomLeft" state="frozen"/>
      <selection activeCell="A2" sqref="A2"/>
      <selection pane="bottomLeft" activeCell="A32" sqref="A32"/>
    </sheetView>
  </sheetViews>
  <sheetFormatPr defaultRowHeight="15" x14ac:dyDescent="0.25"/>
  <cols>
    <col min="1" max="1" width="38.6640625" style="2" customWidth="1"/>
    <col min="2" max="2" width="8.88671875" style="2"/>
    <col min="3" max="3" width="11.33203125" style="2" bestFit="1" customWidth="1"/>
    <col min="4" max="4" width="8.88671875" style="2"/>
    <col min="5" max="5" width="11.33203125" style="2" bestFit="1" customWidth="1"/>
    <col min="6" max="6" width="8.88671875" style="2"/>
    <col min="7" max="7" width="11.33203125" style="2" bestFit="1" customWidth="1"/>
    <col min="8" max="8" width="8.88671875" style="2"/>
    <col min="9" max="9" width="11.33203125" style="2" bestFit="1" customWidth="1"/>
    <col min="10" max="16384" width="8.88671875" style="2"/>
  </cols>
  <sheetData>
    <row r="1" spans="1:9" ht="31.95" customHeight="1" x14ac:dyDescent="0.3">
      <c r="A1" s="65" t="s">
        <v>145</v>
      </c>
      <c r="B1" s="65"/>
      <c r="C1" s="65"/>
      <c r="D1" s="65"/>
      <c r="E1" s="65"/>
      <c r="F1" s="65"/>
      <c r="G1" s="65"/>
      <c r="H1" s="65"/>
      <c r="I1" s="65"/>
    </row>
    <row r="2" spans="1:9" ht="15" customHeight="1" x14ac:dyDescent="0.3">
      <c r="A2" s="44"/>
      <c r="B2" s="44"/>
      <c r="C2" s="44"/>
      <c r="D2" s="44"/>
      <c r="E2" s="44"/>
      <c r="F2" s="44"/>
      <c r="G2" s="44"/>
      <c r="H2" s="44"/>
      <c r="I2" s="44"/>
    </row>
    <row r="3" spans="1:9" ht="16.05" customHeight="1" x14ac:dyDescent="0.3">
      <c r="B3" s="60" t="s">
        <v>154</v>
      </c>
      <c r="C3" s="60"/>
      <c r="D3" s="60" t="s">
        <v>155</v>
      </c>
      <c r="E3" s="60"/>
      <c r="F3" s="60" t="s">
        <v>156</v>
      </c>
      <c r="G3" s="60"/>
      <c r="H3" s="60" t="s">
        <v>157</v>
      </c>
      <c r="I3" s="60"/>
    </row>
    <row r="4" spans="1:9" ht="16.05" customHeight="1" x14ac:dyDescent="0.3">
      <c r="A4" s="1" t="s">
        <v>60</v>
      </c>
      <c r="B4" s="4" t="s">
        <v>61</v>
      </c>
      <c r="C4" s="4" t="s">
        <v>62</v>
      </c>
      <c r="D4" s="4" t="s">
        <v>61</v>
      </c>
      <c r="E4" s="4" t="s">
        <v>62</v>
      </c>
      <c r="F4" s="4" t="s">
        <v>61</v>
      </c>
      <c r="G4" s="4" t="s">
        <v>62</v>
      </c>
      <c r="H4" s="4" t="s">
        <v>61</v>
      </c>
      <c r="I4" s="4" t="s">
        <v>62</v>
      </c>
    </row>
    <row r="5" spans="1:9" ht="16.05" customHeight="1" x14ac:dyDescent="0.25">
      <c r="A5" s="2" t="s">
        <v>63</v>
      </c>
      <c r="B5" s="22" t="s">
        <v>64</v>
      </c>
      <c r="C5" s="23">
        <v>-4.95E-4</v>
      </c>
      <c r="D5" s="22" t="s">
        <v>64</v>
      </c>
      <c r="E5" s="23">
        <v>-2.55E-5</v>
      </c>
      <c r="F5" s="22" t="s">
        <v>64</v>
      </c>
      <c r="G5" s="23">
        <v>1.0450000000000001E-4</v>
      </c>
      <c r="H5" s="22" t="s">
        <v>64</v>
      </c>
      <c r="I5" s="23">
        <v>-4.4260000000000002E-4</v>
      </c>
    </row>
    <row r="6" spans="1:9" ht="16.05" customHeight="1" x14ac:dyDescent="0.25">
      <c r="A6" s="2" t="s">
        <v>65</v>
      </c>
      <c r="B6" s="22" t="s">
        <v>64</v>
      </c>
      <c r="C6" s="23">
        <v>-2.318E-4</v>
      </c>
      <c r="D6" s="22" t="s">
        <v>64</v>
      </c>
      <c r="E6" s="23">
        <v>-2.989E-4</v>
      </c>
      <c r="F6" s="22" t="s">
        <v>64</v>
      </c>
      <c r="G6" s="23">
        <v>-3.1569999999999998E-4</v>
      </c>
      <c r="H6" s="22" t="s">
        <v>64</v>
      </c>
      <c r="I6" s="23">
        <v>-2.187E-4</v>
      </c>
    </row>
    <row r="7" spans="1:9" ht="16.05" customHeight="1" x14ac:dyDescent="0.25">
      <c r="A7" s="2" t="s">
        <v>66</v>
      </c>
      <c r="B7" s="22" t="s">
        <v>64</v>
      </c>
      <c r="C7" s="23">
        <v>5.2500000000000002E-5</v>
      </c>
      <c r="D7" s="22" t="s">
        <v>64</v>
      </c>
      <c r="E7" s="23">
        <v>-9.9979999999999991E-4</v>
      </c>
      <c r="F7" s="22" t="s">
        <v>64</v>
      </c>
      <c r="G7" s="23">
        <v>-9.1060000000000002E-4</v>
      </c>
      <c r="H7" s="22" t="s">
        <v>64</v>
      </c>
      <c r="I7" s="23">
        <v>1.1340000000000001E-4</v>
      </c>
    </row>
    <row r="8" spans="1:9" ht="16.05" customHeight="1" x14ac:dyDescent="0.25">
      <c r="A8" s="2" t="s">
        <v>67</v>
      </c>
      <c r="B8" s="22" t="s">
        <v>64</v>
      </c>
      <c r="C8" s="23">
        <v>-2.3570000000000001E-4</v>
      </c>
      <c r="D8" s="22" t="s">
        <v>64</v>
      </c>
      <c r="E8" s="23">
        <v>-2.5589999999999999E-4</v>
      </c>
      <c r="F8" s="22" t="s">
        <v>64</v>
      </c>
      <c r="G8" s="23">
        <v>-2.589E-4</v>
      </c>
      <c r="H8" s="22" t="s">
        <v>64</v>
      </c>
      <c r="I8" s="23">
        <v>-2.3470000000000001E-4</v>
      </c>
    </row>
    <row r="9" spans="1:9" ht="16.05" customHeight="1" x14ac:dyDescent="0.25">
      <c r="A9" s="2" t="s">
        <v>68</v>
      </c>
      <c r="B9" s="22" t="s">
        <v>64</v>
      </c>
      <c r="C9" s="23">
        <v>-3.6630000000000001E-4</v>
      </c>
      <c r="D9" s="22" t="s">
        <v>64</v>
      </c>
      <c r="E9" s="23">
        <v>-3.746E-4</v>
      </c>
      <c r="F9" s="22" t="s">
        <v>64</v>
      </c>
      <c r="G9" s="23">
        <v>-3.2410000000000002E-4</v>
      </c>
      <c r="H9" s="22" t="s">
        <v>64</v>
      </c>
      <c r="I9" s="23">
        <v>-3.6539999999999999E-4</v>
      </c>
    </row>
    <row r="10" spans="1:9" ht="16.05" customHeight="1" x14ac:dyDescent="0.25">
      <c r="A10" s="2" t="s">
        <v>70</v>
      </c>
      <c r="B10" s="22" t="s">
        <v>69</v>
      </c>
      <c r="C10" s="23">
        <v>-8.2669999999999998E-4</v>
      </c>
      <c r="D10" s="22" t="s">
        <v>69</v>
      </c>
      <c r="E10" s="23">
        <v>-9.6219999999999997E-4</v>
      </c>
      <c r="F10" s="22" t="s">
        <v>69</v>
      </c>
      <c r="G10" s="23">
        <v>-9.2670000000000003E-4</v>
      </c>
      <c r="H10" s="22" t="s">
        <v>69</v>
      </c>
      <c r="I10" s="23">
        <v>-8.5729999999999997E-4</v>
      </c>
    </row>
    <row r="11" spans="1:9" ht="16.05" customHeight="1" x14ac:dyDescent="0.25">
      <c r="A11" s="41" t="s">
        <v>143</v>
      </c>
      <c r="B11" s="22" t="s">
        <v>64</v>
      </c>
      <c r="C11" s="23">
        <v>-1.055E-4</v>
      </c>
      <c r="D11" s="22" t="s">
        <v>64</v>
      </c>
      <c r="E11" s="23">
        <v>-9.5199999999999997E-5</v>
      </c>
      <c r="F11" s="22" t="s">
        <v>64</v>
      </c>
      <c r="G11" s="23">
        <v>-2.0699999999999998E-5</v>
      </c>
      <c r="H11" s="22" t="s">
        <v>64</v>
      </c>
      <c r="I11" s="23">
        <v>-1.37E-4</v>
      </c>
    </row>
    <row r="12" spans="1:9" ht="16.05" customHeight="1" x14ac:dyDescent="0.25">
      <c r="A12" s="2" t="s">
        <v>71</v>
      </c>
      <c r="B12" s="22" t="s">
        <v>64</v>
      </c>
      <c r="C12" s="23">
        <v>-5.0670000000000001E-4</v>
      </c>
      <c r="D12" s="22" t="s">
        <v>64</v>
      </c>
      <c r="E12" s="23">
        <v>-6.4320000000000002E-4</v>
      </c>
      <c r="F12" s="22" t="s">
        <v>64</v>
      </c>
      <c r="G12" s="23">
        <v>-6.2560000000000003E-4</v>
      </c>
      <c r="H12" s="22" t="s">
        <v>64</v>
      </c>
      <c r="I12" s="23">
        <v>-4.6240000000000002E-4</v>
      </c>
    </row>
    <row r="13" spans="1:9" ht="16.05" customHeight="1" x14ac:dyDescent="0.25">
      <c r="A13" s="2" t="s">
        <v>72</v>
      </c>
      <c r="B13" s="22" t="s">
        <v>64</v>
      </c>
      <c r="C13" s="23">
        <v>-6.8050000000000001E-4</v>
      </c>
      <c r="D13" s="22" t="s">
        <v>64</v>
      </c>
      <c r="E13" s="23">
        <v>-9.0149999999999996E-4</v>
      </c>
      <c r="F13" s="22" t="s">
        <v>64</v>
      </c>
      <c r="G13" s="23">
        <v>-8.4179999999999997E-4</v>
      </c>
      <c r="H13" s="22" t="s">
        <v>64</v>
      </c>
      <c r="I13" s="23">
        <v>-6.7389999999999995E-4</v>
      </c>
    </row>
    <row r="14" spans="1:9" ht="16.05" customHeight="1" x14ac:dyDescent="0.25">
      <c r="A14" s="2" t="s">
        <v>73</v>
      </c>
      <c r="B14" s="22" t="s">
        <v>69</v>
      </c>
      <c r="C14" s="23">
        <v>-1.3152999999999999E-3</v>
      </c>
      <c r="D14" s="22" t="s">
        <v>69</v>
      </c>
      <c r="E14" s="23">
        <v>-1.4509E-3</v>
      </c>
      <c r="F14" s="22" t="s">
        <v>69</v>
      </c>
      <c r="G14" s="23">
        <v>-1.4291E-3</v>
      </c>
      <c r="H14" s="22" t="s">
        <v>69</v>
      </c>
      <c r="I14" s="23">
        <v>-1.2861000000000001E-3</v>
      </c>
    </row>
    <row r="15" spans="1:9" ht="16.05" customHeight="1" x14ac:dyDescent="0.25">
      <c r="A15" s="2" t="s">
        <v>74</v>
      </c>
      <c r="B15" s="22" t="s">
        <v>64</v>
      </c>
      <c r="C15" s="23">
        <v>-5.6400000000000002E-5</v>
      </c>
      <c r="D15" s="22" t="s">
        <v>64</v>
      </c>
      <c r="E15" s="23">
        <v>-2.0019999999999999E-4</v>
      </c>
      <c r="F15" s="22" t="s">
        <v>64</v>
      </c>
      <c r="G15" s="23">
        <v>-3.0009999999999998E-4</v>
      </c>
      <c r="H15" s="22" t="s">
        <v>64</v>
      </c>
      <c r="I15" s="23">
        <v>-1.1239999999999999E-4</v>
      </c>
    </row>
    <row r="16" spans="1:9" ht="16.05" customHeight="1" x14ac:dyDescent="0.25">
      <c r="A16" s="2" t="s">
        <v>75</v>
      </c>
      <c r="B16" s="22" t="s">
        <v>64</v>
      </c>
      <c r="C16" s="23">
        <v>2.7945000000000001E-3</v>
      </c>
      <c r="D16" s="22" t="s">
        <v>64</v>
      </c>
      <c r="E16" s="23">
        <v>-8.1700000000000002E-4</v>
      </c>
      <c r="F16" s="22" t="s">
        <v>64</v>
      </c>
      <c r="G16" s="23">
        <v>-6.6759999999999996E-4</v>
      </c>
      <c r="H16" s="22" t="s">
        <v>64</v>
      </c>
      <c r="I16" s="23">
        <v>2.9217000000000002E-3</v>
      </c>
    </row>
    <row r="17" spans="1:9" ht="16.05" customHeight="1" x14ac:dyDescent="0.25">
      <c r="A17" s="2" t="s">
        <v>76</v>
      </c>
      <c r="B17" s="22" t="s">
        <v>69</v>
      </c>
      <c r="C17" s="23">
        <v>-1.13239E-2</v>
      </c>
      <c r="D17" s="22" t="s">
        <v>69</v>
      </c>
      <c r="E17" s="23">
        <v>-1.2903100000000001E-2</v>
      </c>
      <c r="F17" s="22" t="s">
        <v>69</v>
      </c>
      <c r="G17" s="23">
        <v>-1.28758E-2</v>
      </c>
      <c r="H17" s="22" t="s">
        <v>69</v>
      </c>
      <c r="I17" s="23">
        <v>-1.12225E-2</v>
      </c>
    </row>
    <row r="18" spans="1:9" ht="16.05" customHeight="1" x14ac:dyDescent="0.25">
      <c r="A18" s="2" t="s">
        <v>77</v>
      </c>
      <c r="B18" s="22" t="s">
        <v>64</v>
      </c>
      <c r="C18" s="23">
        <v>-3.2410000000000002E-4</v>
      </c>
      <c r="D18" s="22" t="s">
        <v>64</v>
      </c>
      <c r="E18" s="23">
        <v>-2.7956000000000001E-3</v>
      </c>
      <c r="F18" s="22" t="s">
        <v>64</v>
      </c>
      <c r="G18" s="23">
        <v>-2.3203999999999998E-3</v>
      </c>
      <c r="H18" s="22" t="s">
        <v>64</v>
      </c>
      <c r="I18" s="23">
        <v>-1.037E-4</v>
      </c>
    </row>
    <row r="19" spans="1:9" ht="16.05" customHeight="1" x14ac:dyDescent="0.25">
      <c r="A19" s="2" t="s">
        <v>84</v>
      </c>
      <c r="B19" s="22" t="s">
        <v>69</v>
      </c>
      <c r="C19" s="23">
        <v>7.2693999999999995E-2</v>
      </c>
      <c r="D19" s="22" t="s">
        <v>69</v>
      </c>
      <c r="E19" s="23">
        <v>7.3076000000000002E-2</v>
      </c>
      <c r="F19" s="22" t="s">
        <v>69</v>
      </c>
      <c r="G19" s="23">
        <v>7.2654200000000002E-2</v>
      </c>
      <c r="H19" s="22" t="s">
        <v>69</v>
      </c>
      <c r="I19" s="23">
        <v>7.2092199999999995E-2</v>
      </c>
    </row>
    <row r="20" spans="1:9" ht="16.05" customHeight="1" x14ac:dyDescent="0.25">
      <c r="A20" s="2" t="s">
        <v>79</v>
      </c>
      <c r="B20" s="22" t="s">
        <v>64</v>
      </c>
      <c r="C20" s="23">
        <v>-5.4678000000000001E-3</v>
      </c>
      <c r="D20" s="22" t="s">
        <v>64</v>
      </c>
      <c r="E20" s="23">
        <v>-5.8929999999999996E-4</v>
      </c>
      <c r="F20" s="22" t="s">
        <v>64</v>
      </c>
      <c r="G20" s="23">
        <v>-9.6159999999999995E-4</v>
      </c>
      <c r="H20" s="22" t="s">
        <v>64</v>
      </c>
      <c r="I20" s="23">
        <v>-5.6455999999999998E-3</v>
      </c>
    </row>
    <row r="21" spans="1:9" ht="16.05" customHeight="1" x14ac:dyDescent="0.25">
      <c r="A21" s="2" t="s">
        <v>80</v>
      </c>
      <c r="B21" s="22" t="s">
        <v>64</v>
      </c>
      <c r="C21" s="23">
        <v>1.0483999999999999E-3</v>
      </c>
      <c r="D21" s="22" t="s">
        <v>64</v>
      </c>
      <c r="E21" s="23">
        <v>-1.783E-4</v>
      </c>
      <c r="F21" s="22" t="s">
        <v>64</v>
      </c>
      <c r="G21" s="23">
        <v>-3.0519999999999999E-4</v>
      </c>
      <c r="H21" s="22" t="s">
        <v>64</v>
      </c>
      <c r="I21" s="23">
        <v>1.1271E-3</v>
      </c>
    </row>
    <row r="22" spans="1:9" ht="16.05" customHeight="1" x14ac:dyDescent="0.25">
      <c r="A22" s="2" t="s">
        <v>81</v>
      </c>
      <c r="B22" s="22" t="s">
        <v>69</v>
      </c>
      <c r="C22" s="23">
        <v>-6.3837E-3</v>
      </c>
      <c r="D22" s="22" t="s">
        <v>64</v>
      </c>
      <c r="E22" s="23">
        <v>-3.9722999999999998E-3</v>
      </c>
      <c r="F22" s="22" t="s">
        <v>64</v>
      </c>
      <c r="G22" s="23">
        <v>-4.0111000000000001E-3</v>
      </c>
      <c r="H22" s="22" t="s">
        <v>69</v>
      </c>
      <c r="I22" s="23">
        <v>-6.1073000000000004E-3</v>
      </c>
    </row>
    <row r="23" spans="1:9" ht="18" x14ac:dyDescent="0.3">
      <c r="A23" s="24" t="s">
        <v>82</v>
      </c>
      <c r="B23" s="2">
        <v>6.1100000000000002E-2</v>
      </c>
      <c r="D23" s="22"/>
      <c r="E23" s="23"/>
      <c r="I23" s="25"/>
    </row>
    <row r="24" spans="1:9" ht="15" customHeight="1" x14ac:dyDescent="0.25">
      <c r="D24" s="22"/>
      <c r="E24" s="23"/>
      <c r="I24" s="25"/>
    </row>
    <row r="25" spans="1:9" x14ac:dyDescent="0.25">
      <c r="A25" s="27" t="s">
        <v>89</v>
      </c>
      <c r="D25" s="22" t="s">
        <v>64</v>
      </c>
      <c r="E25" s="23">
        <v>-9.3499999999999996E-4</v>
      </c>
      <c r="F25" s="22"/>
      <c r="I25" s="25"/>
    </row>
    <row r="26" spans="1:9" ht="16.05" customHeight="1" x14ac:dyDescent="0.25">
      <c r="A26" s="27" t="s">
        <v>90</v>
      </c>
      <c r="D26" s="22"/>
      <c r="E26" s="25"/>
      <c r="F26" s="22" t="s">
        <v>64</v>
      </c>
      <c r="G26" s="23">
        <v>-4.3320000000000001E-4</v>
      </c>
      <c r="I26" s="25"/>
    </row>
    <row r="27" spans="1:9" ht="16.05" customHeight="1" x14ac:dyDescent="0.25">
      <c r="A27" s="27" t="s">
        <v>91</v>
      </c>
      <c r="D27" s="22"/>
      <c r="E27" s="25"/>
      <c r="F27" s="22"/>
      <c r="G27" s="25"/>
      <c r="H27" s="22" t="s">
        <v>64</v>
      </c>
      <c r="I27" s="23">
        <v>6.1300000000000005E-4</v>
      </c>
    </row>
    <row r="28" spans="1:9" ht="18" x14ac:dyDescent="0.3">
      <c r="A28" s="24" t="s">
        <v>82</v>
      </c>
      <c r="D28" s="2">
        <v>5.9400000000000001E-2</v>
      </c>
      <c r="F28" s="2">
        <v>5.9400000000000001E-2</v>
      </c>
      <c r="H28" s="2">
        <v>6.1100000000000002E-2</v>
      </c>
    </row>
    <row r="29" spans="1:9" ht="15.6" x14ac:dyDescent="0.3">
      <c r="A29" s="1" t="s">
        <v>18</v>
      </c>
    </row>
    <row r="30" spans="1:9" x14ac:dyDescent="0.25">
      <c r="A30" s="47" t="s">
        <v>153</v>
      </c>
    </row>
    <row r="31" spans="1:9" ht="15.6" x14ac:dyDescent="0.3">
      <c r="A31" s="2" t="s">
        <v>83</v>
      </c>
    </row>
  </sheetData>
  <mergeCells count="5">
    <mergeCell ref="B3:C3"/>
    <mergeCell ref="D3:E3"/>
    <mergeCell ref="F3:G3"/>
    <mergeCell ref="H3:I3"/>
    <mergeCell ref="A1:I1"/>
  </mergeCells>
  <pageMargins left="0.7" right="0.7" top="0.75" bottom="0.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32E84-19DE-4B9F-9243-26301C71A637}">
  <dimension ref="A1:F44"/>
  <sheetViews>
    <sheetView workbookViewId="0">
      <pane ySplit="2" topLeftCell="A3" activePane="bottomLeft" state="frozen"/>
      <selection pane="bottomLeft" activeCell="A3" sqref="A3"/>
    </sheetView>
  </sheetViews>
  <sheetFormatPr defaultRowHeight="15" x14ac:dyDescent="0.25"/>
  <cols>
    <col min="1" max="1" width="48.88671875" style="39" customWidth="1"/>
    <col min="2" max="16384" width="8.88671875" style="39"/>
  </cols>
  <sheetData>
    <row r="1" spans="1:6" ht="31.95" customHeight="1" x14ac:dyDescent="0.3">
      <c r="A1" s="64" t="s">
        <v>146</v>
      </c>
      <c r="B1" s="64"/>
      <c r="C1" s="64"/>
      <c r="D1" s="64"/>
      <c r="E1" s="64"/>
      <c r="F1" s="64"/>
    </row>
    <row r="2" spans="1:6" ht="16.05" customHeight="1" x14ac:dyDescent="0.25">
      <c r="A2" s="48" t="s">
        <v>158</v>
      </c>
    </row>
    <row r="4" spans="1:6" ht="15.6" x14ac:dyDescent="0.3">
      <c r="A4" s="1" t="s">
        <v>137</v>
      </c>
      <c r="B4" s="37" t="s">
        <v>24</v>
      </c>
      <c r="C4" s="37" t="s">
        <v>25</v>
      </c>
    </row>
    <row r="5" spans="1:6" x14ac:dyDescent="0.25">
      <c r="A5" s="39" t="s">
        <v>110</v>
      </c>
      <c r="B5" s="39">
        <v>418</v>
      </c>
      <c r="C5" s="40">
        <v>37.090000000000003</v>
      </c>
    </row>
    <row r="6" spans="1:6" x14ac:dyDescent="0.25">
      <c r="A6" s="39" t="s">
        <v>63</v>
      </c>
      <c r="B6" s="39">
        <v>709</v>
      </c>
      <c r="C6" s="40">
        <v>62.91</v>
      </c>
    </row>
    <row r="7" spans="1:6" x14ac:dyDescent="0.25">
      <c r="C7" s="40"/>
    </row>
    <row r="8" spans="1:6" ht="15.6" x14ac:dyDescent="0.3">
      <c r="A8" s="45" t="s">
        <v>183</v>
      </c>
      <c r="C8" s="40"/>
    </row>
    <row r="9" spans="1:6" x14ac:dyDescent="0.25">
      <c r="A9" s="51" t="s">
        <v>1</v>
      </c>
      <c r="B9" s="39">
        <v>25</v>
      </c>
      <c r="C9" s="40">
        <v>2.2200000000000002</v>
      </c>
    </row>
    <row r="10" spans="1:6" x14ac:dyDescent="0.25">
      <c r="A10" s="39" t="s">
        <v>111</v>
      </c>
      <c r="B10" s="39">
        <v>613</v>
      </c>
      <c r="C10" s="40">
        <v>54.39</v>
      </c>
    </row>
    <row r="11" spans="1:6" x14ac:dyDescent="0.25">
      <c r="A11" s="39" t="s">
        <v>66</v>
      </c>
      <c r="B11" s="39">
        <v>416</v>
      </c>
      <c r="C11" s="40">
        <v>36.909999999999997</v>
      </c>
    </row>
    <row r="12" spans="1:6" x14ac:dyDescent="0.25">
      <c r="A12" s="51" t="s">
        <v>184</v>
      </c>
      <c r="B12" s="39">
        <v>73</v>
      </c>
      <c r="C12" s="40">
        <v>6.48</v>
      </c>
    </row>
    <row r="13" spans="1:6" x14ac:dyDescent="0.25">
      <c r="C13" s="40"/>
    </row>
    <row r="14" spans="1:6" ht="15.6" x14ac:dyDescent="0.3">
      <c r="A14" s="1" t="s">
        <v>138</v>
      </c>
      <c r="C14" s="40"/>
    </row>
    <row r="15" spans="1:6" x14ac:dyDescent="0.25">
      <c r="A15" s="39" t="s">
        <v>113</v>
      </c>
      <c r="B15" s="39">
        <v>324</v>
      </c>
      <c r="C15" s="40">
        <v>28.75</v>
      </c>
    </row>
    <row r="16" spans="1:6" x14ac:dyDescent="0.25">
      <c r="A16" s="39" t="s">
        <v>68</v>
      </c>
      <c r="B16" s="39">
        <v>351</v>
      </c>
      <c r="C16" s="40">
        <v>31.14</v>
      </c>
    </row>
    <row r="17" spans="1:5" x14ac:dyDescent="0.25">
      <c r="A17" s="39" t="s">
        <v>70</v>
      </c>
      <c r="B17" s="39">
        <v>277</v>
      </c>
      <c r="C17" s="40">
        <v>24.58</v>
      </c>
    </row>
    <row r="18" spans="1:5" x14ac:dyDescent="0.25">
      <c r="A18" s="41" t="s">
        <v>143</v>
      </c>
      <c r="B18" s="39">
        <v>175</v>
      </c>
      <c r="C18" s="40">
        <v>15.53</v>
      </c>
    </row>
    <row r="19" spans="1:5" x14ac:dyDescent="0.25">
      <c r="C19" s="40"/>
    </row>
    <row r="20" spans="1:5" ht="15.6" x14ac:dyDescent="0.3">
      <c r="A20" s="1" t="s">
        <v>139</v>
      </c>
      <c r="C20" s="40"/>
    </row>
    <row r="21" spans="1:5" x14ac:dyDescent="0.25">
      <c r="A21" s="39" t="s">
        <v>115</v>
      </c>
      <c r="B21" s="39">
        <v>173</v>
      </c>
      <c r="C21" s="40">
        <v>15.35</v>
      </c>
    </row>
    <row r="22" spans="1:5" x14ac:dyDescent="0.25">
      <c r="A22" s="39" t="s">
        <v>71</v>
      </c>
      <c r="B22" s="39">
        <v>351</v>
      </c>
      <c r="C22" s="40">
        <v>31.14</v>
      </c>
    </row>
    <row r="23" spans="1:5" x14ac:dyDescent="0.25">
      <c r="A23" s="39" t="s">
        <v>72</v>
      </c>
      <c r="B23" s="39">
        <v>274</v>
      </c>
      <c r="C23" s="40">
        <v>24.31</v>
      </c>
    </row>
    <row r="24" spans="1:5" x14ac:dyDescent="0.25">
      <c r="A24" s="39" t="s">
        <v>73</v>
      </c>
      <c r="B24" s="39">
        <v>329</v>
      </c>
      <c r="C24" s="40">
        <v>29.19</v>
      </c>
    </row>
    <row r="25" spans="1:5" ht="15.6" x14ac:dyDescent="0.3">
      <c r="B25" s="37" t="s">
        <v>116</v>
      </c>
      <c r="C25" s="37" t="s">
        <v>117</v>
      </c>
      <c r="D25" s="37" t="s">
        <v>118</v>
      </c>
      <c r="E25" s="37" t="s">
        <v>119</v>
      </c>
    </row>
    <row r="26" spans="1:5" x14ac:dyDescent="0.25">
      <c r="A26" s="49" t="s">
        <v>177</v>
      </c>
      <c r="B26" s="40">
        <v>44.278820000000003</v>
      </c>
      <c r="C26" s="40">
        <v>-80.033199999999994</v>
      </c>
      <c r="D26" s="46">
        <v>2390.6039999999998</v>
      </c>
      <c r="E26" s="40">
        <v>106.1173</v>
      </c>
    </row>
    <row r="27" spans="1:5" x14ac:dyDescent="0.25">
      <c r="A27" s="39" t="s">
        <v>140</v>
      </c>
      <c r="B27" s="43">
        <v>0.68936640000000005</v>
      </c>
      <c r="C27" s="43">
        <v>7.35402E-2</v>
      </c>
      <c r="D27" s="43">
        <v>1</v>
      </c>
      <c r="E27" s="43">
        <v>0.1773277</v>
      </c>
    </row>
    <row r="29" spans="1:5" ht="15.6" x14ac:dyDescent="0.3">
      <c r="A29" s="1" t="s">
        <v>172</v>
      </c>
      <c r="B29" s="37"/>
      <c r="C29" s="37"/>
    </row>
    <row r="30" spans="1:5" x14ac:dyDescent="0.25">
      <c r="A30" s="49" t="s">
        <v>173</v>
      </c>
      <c r="B30" s="43">
        <v>6.5629400000000004E-2</v>
      </c>
      <c r="C30" s="43">
        <v>0</v>
      </c>
      <c r="D30" s="43">
        <v>0.3236964</v>
      </c>
      <c r="E30" s="43">
        <v>6.2344400000000001E-2</v>
      </c>
    </row>
    <row r="31" spans="1:5" x14ac:dyDescent="0.25">
      <c r="A31" s="49" t="s">
        <v>175</v>
      </c>
      <c r="B31" s="43">
        <v>3.8141599999999998E-2</v>
      </c>
      <c r="C31" s="43">
        <v>-0.15077589999999999</v>
      </c>
      <c r="D31" s="43">
        <v>0.54794600000000004</v>
      </c>
      <c r="E31" s="43">
        <v>6.2911300000000003E-2</v>
      </c>
    </row>
    <row r="32" spans="1:5" x14ac:dyDescent="0.25">
      <c r="A32" s="49" t="s">
        <v>174</v>
      </c>
      <c r="B32" s="43">
        <v>3.2036700000000001E-2</v>
      </c>
      <c r="C32" s="43">
        <v>0</v>
      </c>
      <c r="D32" s="43">
        <v>0.2400265</v>
      </c>
      <c r="E32" s="43">
        <v>3.75273E-2</v>
      </c>
    </row>
    <row r="33" spans="1:6" x14ac:dyDescent="0.25">
      <c r="A33" s="49" t="s">
        <v>176</v>
      </c>
      <c r="B33" s="43">
        <v>4.7743599999999997E-2</v>
      </c>
      <c r="C33" s="43">
        <v>-6.4760499999999999E-2</v>
      </c>
      <c r="D33" s="43">
        <v>0.3598171</v>
      </c>
      <c r="E33" s="43">
        <v>4.3883999999999999E-2</v>
      </c>
    </row>
    <row r="35" spans="1:6" ht="15.6" x14ac:dyDescent="0.3">
      <c r="A35" s="1" t="s">
        <v>125</v>
      </c>
      <c r="B35" s="37"/>
      <c r="C35" s="37"/>
      <c r="D35" s="37"/>
      <c r="E35" s="37"/>
    </row>
    <row r="36" spans="1:6" x14ac:dyDescent="0.25">
      <c r="A36" s="49" t="s">
        <v>179</v>
      </c>
      <c r="B36" s="43">
        <v>1.4337000000000001E-2</v>
      </c>
      <c r="C36" s="43">
        <v>0</v>
      </c>
      <c r="D36" s="43">
        <v>0.16082469999999999</v>
      </c>
      <c r="E36" s="43">
        <v>1.57325E-2</v>
      </c>
    </row>
    <row r="37" spans="1:6" x14ac:dyDescent="0.25">
      <c r="A37" s="49" t="s">
        <v>180</v>
      </c>
      <c r="B37" s="43">
        <v>2.0045E-2</v>
      </c>
      <c r="C37" s="43">
        <v>0</v>
      </c>
      <c r="D37" s="43">
        <v>0.1075472</v>
      </c>
      <c r="E37" s="43">
        <v>1.6341499999999998E-2</v>
      </c>
    </row>
    <row r="38" spans="1:6" x14ac:dyDescent="0.25">
      <c r="A38" s="49" t="s">
        <v>181</v>
      </c>
      <c r="B38" s="43">
        <v>1.04224E-2</v>
      </c>
      <c r="C38" s="43">
        <v>0</v>
      </c>
      <c r="D38" s="43">
        <v>0.31604539999999998</v>
      </c>
      <c r="E38" s="43">
        <v>1.57191E-2</v>
      </c>
    </row>
    <row r="39" spans="1:6" x14ac:dyDescent="0.25">
      <c r="A39" s="49" t="s">
        <v>182</v>
      </c>
      <c r="B39" s="43">
        <v>1.7356300000000002E-2</v>
      </c>
      <c r="C39" s="43">
        <v>0</v>
      </c>
      <c r="D39" s="43">
        <v>9.2510999999999996E-2</v>
      </c>
      <c r="E39" s="43">
        <v>1.4299900000000001E-2</v>
      </c>
    </row>
    <row r="40" spans="1:6" x14ac:dyDescent="0.25">
      <c r="A40" s="49" t="s">
        <v>178</v>
      </c>
      <c r="B40" s="43">
        <v>0.1501461</v>
      </c>
      <c r="C40" s="43">
        <v>0</v>
      </c>
      <c r="D40" s="43">
        <v>1</v>
      </c>
      <c r="E40" s="43">
        <v>0.14644019999999999</v>
      </c>
    </row>
    <row r="41" spans="1:6" x14ac:dyDescent="0.25">
      <c r="A41" s="39" t="s">
        <v>141</v>
      </c>
      <c r="B41" s="43">
        <v>0.21722469999999999</v>
      </c>
      <c r="C41" s="43">
        <v>0</v>
      </c>
      <c r="D41" s="43">
        <v>1</v>
      </c>
      <c r="E41" s="43">
        <v>0.15554409999999999</v>
      </c>
    </row>
    <row r="43" spans="1:6" ht="15.6" x14ac:dyDescent="0.3">
      <c r="A43" s="1" t="s">
        <v>18</v>
      </c>
    </row>
    <row r="44" spans="1:6" ht="30" customHeight="1" x14ac:dyDescent="0.25">
      <c r="A44" s="63" t="s">
        <v>136</v>
      </c>
      <c r="B44" s="63"/>
      <c r="C44" s="63"/>
      <c r="D44" s="63"/>
      <c r="E44" s="63"/>
      <c r="F44" s="63"/>
    </row>
  </sheetData>
  <mergeCells count="2">
    <mergeCell ref="A1:F1"/>
    <mergeCell ref="A44:F44"/>
  </mergeCells>
  <pageMargins left="0.5" right="0.2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 Curtis</dc:creator>
  <cp:lastModifiedBy>John W. Curtis</cp:lastModifiedBy>
  <cp:lastPrinted>2021-06-16T17:31:18Z</cp:lastPrinted>
  <dcterms:created xsi:type="dcterms:W3CDTF">2020-07-21T21:14:27Z</dcterms:created>
  <dcterms:modified xsi:type="dcterms:W3CDTF">2021-12-14T19:37:07Z</dcterms:modified>
</cp:coreProperties>
</file>