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w\Documents\CSAL\Spencer\Drafts2021\Rep3-LongTrend\"/>
    </mc:Choice>
  </mc:AlternateContent>
  <xr:revisionPtr revIDLastSave="0" documentId="13_ncr:1_{5633E191-CAF0-44ED-BF43-C2219457B301}" xr6:coauthVersionLast="46" xr6:coauthVersionMax="46" xr10:uidLastSave="{00000000-0000-0000-0000-000000000000}"/>
  <bookViews>
    <workbookView xWindow="-108" yWindow="-108" windowWidth="23256" windowHeight="12456" xr2:uid="{ECDAC002-2182-4C0F-9E84-2BA16D63D881}"/>
  </bookViews>
  <sheets>
    <sheet name="Table1" sheetId="15" r:id="rId1"/>
    <sheet name="Table2" sheetId="2" r:id="rId2"/>
    <sheet name="Table 3" sheetId="3" r:id="rId3"/>
    <sheet name="Table 4" sheetId="4" r:id="rId4"/>
    <sheet name="Table 5" sheetId="5" r:id="rId5"/>
    <sheet name="Table 6.1" sheetId="6" r:id="rId6"/>
    <sheet name="Table 6.2" sheetId="7" r:id="rId7"/>
    <sheet name="Table 6.3" sheetId="8" r:id="rId8"/>
    <sheet name="Table 7" sheetId="11" r:id="rId9"/>
    <sheet name="Table 8.1" sheetId="12" r:id="rId10"/>
    <sheet name="Table 8.2" sheetId="13" r:id="rId11"/>
    <sheet name="Table 8.3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6" i="2"/>
  <c r="F7" i="2"/>
  <c r="F8" i="2"/>
  <c r="F9" i="2"/>
  <c r="F10" i="2"/>
  <c r="F5" i="2"/>
  <c r="E13" i="2"/>
  <c r="E12" i="2"/>
  <c r="E6" i="2"/>
  <c r="E7" i="2"/>
  <c r="E8" i="2"/>
  <c r="E9" i="2"/>
  <c r="E10" i="2"/>
  <c r="E5" i="2"/>
  <c r="D13" i="2"/>
  <c r="D12" i="2"/>
  <c r="D6" i="2"/>
  <c r="D7" i="2"/>
  <c r="D8" i="2"/>
  <c r="D9" i="2"/>
  <c r="D10" i="2"/>
  <c r="D5" i="2"/>
  <c r="C13" i="2"/>
  <c r="C12" i="2"/>
  <c r="C6" i="2"/>
  <c r="C7" i="2"/>
  <c r="C8" i="2"/>
  <c r="C9" i="2"/>
  <c r="C10" i="2"/>
  <c r="C5" i="2"/>
  <c r="B13" i="2"/>
  <c r="B12" i="2"/>
  <c r="B7" i="2"/>
  <c r="B8" i="2"/>
  <c r="B9" i="2"/>
  <c r="B10" i="2"/>
  <c r="B6" i="2"/>
  <c r="B5" i="2"/>
  <c r="H40" i="14"/>
  <c r="F40" i="14"/>
  <c r="D40" i="14"/>
  <c r="B40" i="14"/>
  <c r="J39" i="14"/>
  <c r="H38" i="14"/>
  <c r="F38" i="14"/>
  <c r="D38" i="14"/>
  <c r="E35" i="14" s="1"/>
  <c r="B38" i="14"/>
  <c r="C36" i="14" s="1"/>
  <c r="J37" i="14"/>
  <c r="J36" i="14"/>
  <c r="J35" i="14"/>
  <c r="J34" i="14"/>
  <c r="H30" i="14"/>
  <c r="F30" i="14"/>
  <c r="D30" i="14"/>
  <c r="B30" i="14"/>
  <c r="J29" i="14"/>
  <c r="H28" i="14"/>
  <c r="F28" i="14"/>
  <c r="G25" i="14" s="1"/>
  <c r="D28" i="14"/>
  <c r="E25" i="14" s="1"/>
  <c r="B28" i="14"/>
  <c r="C26" i="14" s="1"/>
  <c r="J27" i="14"/>
  <c r="J26" i="14"/>
  <c r="G26" i="14"/>
  <c r="J25" i="14"/>
  <c r="C25" i="14"/>
  <c r="J24" i="14"/>
  <c r="H21" i="14"/>
  <c r="F21" i="14"/>
  <c r="D21" i="14"/>
  <c r="B21" i="14"/>
  <c r="J20" i="14"/>
  <c r="H19" i="14"/>
  <c r="F19" i="14"/>
  <c r="G18" i="14" s="1"/>
  <c r="D19" i="14"/>
  <c r="E16" i="14" s="1"/>
  <c r="B19" i="14"/>
  <c r="C17" i="14" s="1"/>
  <c r="J18" i="14"/>
  <c r="J17" i="14"/>
  <c r="J16" i="14"/>
  <c r="J15" i="14"/>
  <c r="H12" i="14"/>
  <c r="F12" i="14"/>
  <c r="D12" i="14"/>
  <c r="B12" i="14"/>
  <c r="J11" i="14"/>
  <c r="H10" i="14"/>
  <c r="F10" i="14"/>
  <c r="G7" i="14" s="1"/>
  <c r="D10" i="14"/>
  <c r="E7" i="14" s="1"/>
  <c r="B10" i="14"/>
  <c r="C8" i="14" s="1"/>
  <c r="J9" i="14"/>
  <c r="J8" i="14"/>
  <c r="J7" i="14"/>
  <c r="J6" i="14"/>
  <c r="H40" i="13"/>
  <c r="F40" i="13"/>
  <c r="G40" i="13" s="1"/>
  <c r="D40" i="13"/>
  <c r="B40" i="13"/>
  <c r="J39" i="13"/>
  <c r="H38" i="13"/>
  <c r="I37" i="13" s="1"/>
  <c r="F38" i="13"/>
  <c r="G37" i="13" s="1"/>
  <c r="D38" i="13"/>
  <c r="B38" i="13"/>
  <c r="J37" i="13"/>
  <c r="J36" i="13"/>
  <c r="I36" i="13"/>
  <c r="J35" i="13"/>
  <c r="G35" i="13"/>
  <c r="E35" i="13"/>
  <c r="C35" i="13"/>
  <c r="J34" i="13"/>
  <c r="H30" i="13"/>
  <c r="F30" i="13"/>
  <c r="D30" i="13"/>
  <c r="B30" i="13"/>
  <c r="J29" i="13"/>
  <c r="H28" i="13"/>
  <c r="I26" i="13" s="1"/>
  <c r="F28" i="13"/>
  <c r="G27" i="13" s="1"/>
  <c r="D28" i="13"/>
  <c r="E27" i="13" s="1"/>
  <c r="B28" i="13"/>
  <c r="C26" i="13" s="1"/>
  <c r="J27" i="13"/>
  <c r="J26" i="13"/>
  <c r="J25" i="13"/>
  <c r="J24" i="13"/>
  <c r="G24" i="13"/>
  <c r="H21" i="13"/>
  <c r="F21" i="13"/>
  <c r="D21" i="13"/>
  <c r="B21" i="13"/>
  <c r="C21" i="13" s="1"/>
  <c r="J20" i="13"/>
  <c r="H19" i="13"/>
  <c r="F19" i="13"/>
  <c r="G18" i="13" s="1"/>
  <c r="D19" i="13"/>
  <c r="E16" i="13" s="1"/>
  <c r="B19" i="13"/>
  <c r="C16" i="13" s="1"/>
  <c r="J18" i="13"/>
  <c r="J17" i="13"/>
  <c r="J16" i="13"/>
  <c r="J15" i="13"/>
  <c r="H12" i="13"/>
  <c r="F12" i="13"/>
  <c r="D12" i="13"/>
  <c r="B12" i="13"/>
  <c r="J11" i="13"/>
  <c r="H10" i="13"/>
  <c r="I6" i="13" s="1"/>
  <c r="F10" i="13"/>
  <c r="G8" i="13" s="1"/>
  <c r="D10" i="13"/>
  <c r="E9" i="13" s="1"/>
  <c r="B10" i="13"/>
  <c r="C9" i="13" s="1"/>
  <c r="J9" i="13"/>
  <c r="J8" i="13"/>
  <c r="J7" i="13"/>
  <c r="J6" i="13"/>
  <c r="C6" i="13"/>
  <c r="H40" i="12"/>
  <c r="F40" i="12"/>
  <c r="D40" i="12"/>
  <c r="B40" i="12"/>
  <c r="J39" i="12"/>
  <c r="H38" i="12"/>
  <c r="I37" i="12" s="1"/>
  <c r="F38" i="12"/>
  <c r="D38" i="12"/>
  <c r="E37" i="12" s="1"/>
  <c r="B38" i="12"/>
  <c r="J37" i="12"/>
  <c r="J36" i="12"/>
  <c r="J35" i="12"/>
  <c r="C35" i="12"/>
  <c r="J34" i="12"/>
  <c r="H30" i="12"/>
  <c r="F30" i="12"/>
  <c r="D30" i="12"/>
  <c r="B30" i="12"/>
  <c r="J29" i="12"/>
  <c r="H28" i="12"/>
  <c r="I27" i="12" s="1"/>
  <c r="F28" i="12"/>
  <c r="G27" i="12" s="1"/>
  <c r="D28" i="12"/>
  <c r="E25" i="12" s="1"/>
  <c r="B28" i="12"/>
  <c r="J27" i="12"/>
  <c r="J26" i="12"/>
  <c r="J25" i="12"/>
  <c r="G25" i="12"/>
  <c r="J24" i="12"/>
  <c r="H21" i="12"/>
  <c r="F21" i="12"/>
  <c r="D21" i="12"/>
  <c r="B21" i="12"/>
  <c r="J20" i="12"/>
  <c r="H19" i="12"/>
  <c r="F19" i="12"/>
  <c r="G18" i="12" s="1"/>
  <c r="D19" i="12"/>
  <c r="E15" i="12" s="1"/>
  <c r="B19" i="12"/>
  <c r="C17" i="12" s="1"/>
  <c r="J18" i="12"/>
  <c r="J17" i="12"/>
  <c r="J21" i="12" s="1"/>
  <c r="J16" i="12"/>
  <c r="I16" i="12"/>
  <c r="J15" i="12"/>
  <c r="C15" i="12"/>
  <c r="H12" i="12"/>
  <c r="F12" i="12"/>
  <c r="D12" i="12"/>
  <c r="B12" i="12"/>
  <c r="J11" i="12"/>
  <c r="H10" i="12"/>
  <c r="I8" i="12" s="1"/>
  <c r="F10" i="12"/>
  <c r="G9" i="12" s="1"/>
  <c r="D10" i="12"/>
  <c r="E9" i="12" s="1"/>
  <c r="B10" i="12"/>
  <c r="J9" i="12"/>
  <c r="C9" i="12"/>
  <c r="J8" i="12"/>
  <c r="J12" i="12" s="1"/>
  <c r="C8" i="12"/>
  <c r="J7" i="12"/>
  <c r="C7" i="12"/>
  <c r="J6" i="12"/>
  <c r="C6" i="12"/>
  <c r="H40" i="11"/>
  <c r="I40" i="11" s="1"/>
  <c r="F40" i="11"/>
  <c r="D40" i="11"/>
  <c r="B40" i="11"/>
  <c r="J39" i="11"/>
  <c r="H38" i="11"/>
  <c r="I36" i="11" s="1"/>
  <c r="F38" i="11"/>
  <c r="G36" i="11" s="1"/>
  <c r="D38" i="11"/>
  <c r="E35" i="11" s="1"/>
  <c r="B38" i="11"/>
  <c r="J37" i="11"/>
  <c r="J36" i="11"/>
  <c r="J35" i="11"/>
  <c r="J34" i="11"/>
  <c r="H30" i="11"/>
  <c r="F30" i="11"/>
  <c r="D30" i="11"/>
  <c r="B30" i="11"/>
  <c r="C30" i="11" s="1"/>
  <c r="J29" i="11"/>
  <c r="H28" i="11"/>
  <c r="I27" i="11" s="1"/>
  <c r="F28" i="11"/>
  <c r="G26" i="11" s="1"/>
  <c r="D28" i="11"/>
  <c r="B28" i="11"/>
  <c r="C27" i="11" s="1"/>
  <c r="J27" i="11"/>
  <c r="E27" i="11"/>
  <c r="J26" i="11"/>
  <c r="J25" i="11"/>
  <c r="E25" i="11"/>
  <c r="C25" i="11"/>
  <c r="J24" i="11"/>
  <c r="C24" i="11"/>
  <c r="H21" i="11"/>
  <c r="F21" i="11"/>
  <c r="D21" i="11"/>
  <c r="B21" i="11"/>
  <c r="J20" i="11"/>
  <c r="H19" i="11"/>
  <c r="I16" i="11" s="1"/>
  <c r="F19" i="11"/>
  <c r="G17" i="11" s="1"/>
  <c r="D19" i="11"/>
  <c r="E17" i="11" s="1"/>
  <c r="B19" i="11"/>
  <c r="J18" i="11"/>
  <c r="J17" i="11"/>
  <c r="J16" i="11"/>
  <c r="J15" i="11"/>
  <c r="H12" i="11"/>
  <c r="F12" i="11"/>
  <c r="D12" i="11"/>
  <c r="B12" i="11"/>
  <c r="J11" i="11"/>
  <c r="H10" i="11"/>
  <c r="I7" i="11" s="1"/>
  <c r="F10" i="11"/>
  <c r="G7" i="11" s="1"/>
  <c r="D10" i="11"/>
  <c r="E7" i="11" s="1"/>
  <c r="B10" i="11"/>
  <c r="C7" i="11" s="1"/>
  <c r="J9" i="11"/>
  <c r="J8" i="11"/>
  <c r="J7" i="11"/>
  <c r="J6" i="11"/>
  <c r="J43" i="5"/>
  <c r="J32" i="5"/>
  <c r="J22" i="5"/>
  <c r="J12" i="5"/>
  <c r="H44" i="8"/>
  <c r="H42" i="8"/>
  <c r="H33" i="8"/>
  <c r="H31" i="8"/>
  <c r="H23" i="8"/>
  <c r="H21" i="8"/>
  <c r="J43" i="8"/>
  <c r="J32" i="8"/>
  <c r="J22" i="8"/>
  <c r="J12" i="8"/>
  <c r="J43" i="7"/>
  <c r="J32" i="7"/>
  <c r="J22" i="7"/>
  <c r="J12" i="7"/>
  <c r="J43" i="6"/>
  <c r="J32" i="6"/>
  <c r="J22" i="6"/>
  <c r="J12" i="6"/>
  <c r="F44" i="8"/>
  <c r="G44" i="8" s="1"/>
  <c r="D44" i="8"/>
  <c r="B44" i="8"/>
  <c r="F42" i="8"/>
  <c r="G41" i="8" s="1"/>
  <c r="D42" i="8"/>
  <c r="E41" i="8" s="1"/>
  <c r="B42" i="8"/>
  <c r="C39" i="8" s="1"/>
  <c r="J41" i="8"/>
  <c r="J40" i="8"/>
  <c r="J39" i="8"/>
  <c r="G39" i="8"/>
  <c r="J38" i="8"/>
  <c r="E38" i="8"/>
  <c r="J37" i="8"/>
  <c r="G37" i="8"/>
  <c r="F33" i="8"/>
  <c r="D33" i="8"/>
  <c r="B33" i="8"/>
  <c r="F31" i="8"/>
  <c r="G28" i="8" s="1"/>
  <c r="D31" i="8"/>
  <c r="E29" i="8" s="1"/>
  <c r="B31" i="8"/>
  <c r="C30" i="8" s="1"/>
  <c r="J30" i="8"/>
  <c r="G30" i="8"/>
  <c r="E30" i="8"/>
  <c r="J29" i="8"/>
  <c r="J28" i="8"/>
  <c r="C28" i="8"/>
  <c r="J27" i="8"/>
  <c r="C27" i="8"/>
  <c r="J26" i="8"/>
  <c r="E26" i="8"/>
  <c r="C26" i="8"/>
  <c r="F23" i="8"/>
  <c r="D23" i="8"/>
  <c r="E23" i="8" s="1"/>
  <c r="B23" i="8"/>
  <c r="C23" i="8" s="1"/>
  <c r="F21" i="8"/>
  <c r="G17" i="8" s="1"/>
  <c r="D21" i="8"/>
  <c r="E18" i="8" s="1"/>
  <c r="B21" i="8"/>
  <c r="C20" i="8" s="1"/>
  <c r="J20" i="8"/>
  <c r="J19" i="8"/>
  <c r="E19" i="8"/>
  <c r="J18" i="8"/>
  <c r="J17" i="8"/>
  <c r="E17" i="8"/>
  <c r="J16" i="8"/>
  <c r="H13" i="8"/>
  <c r="F13" i="8"/>
  <c r="D13" i="8"/>
  <c r="E13" i="8" s="1"/>
  <c r="B13" i="8"/>
  <c r="H11" i="8"/>
  <c r="F11" i="8"/>
  <c r="G10" i="8" s="1"/>
  <c r="D11" i="8"/>
  <c r="E7" i="8" s="1"/>
  <c r="B11" i="8"/>
  <c r="C9" i="8" s="1"/>
  <c r="J10" i="8"/>
  <c r="J9" i="8"/>
  <c r="G9" i="8"/>
  <c r="J8" i="8"/>
  <c r="G8" i="8"/>
  <c r="E8" i="8"/>
  <c r="C8" i="8"/>
  <c r="J7" i="8"/>
  <c r="C7" i="8"/>
  <c r="J6" i="8"/>
  <c r="G6" i="8"/>
  <c r="H44" i="7"/>
  <c r="F44" i="7"/>
  <c r="D44" i="7"/>
  <c r="E44" i="7" s="1"/>
  <c r="B44" i="7"/>
  <c r="C44" i="7" s="1"/>
  <c r="H42" i="7"/>
  <c r="I39" i="7" s="1"/>
  <c r="F42" i="7"/>
  <c r="G38" i="7" s="1"/>
  <c r="D42" i="7"/>
  <c r="E41" i="7" s="1"/>
  <c r="B42" i="7"/>
  <c r="C39" i="7" s="1"/>
  <c r="J41" i="7"/>
  <c r="C41" i="7"/>
  <c r="J40" i="7"/>
  <c r="C40" i="7"/>
  <c r="J39" i="7"/>
  <c r="J38" i="7"/>
  <c r="E38" i="7"/>
  <c r="C38" i="7"/>
  <c r="J37" i="7"/>
  <c r="H33" i="7"/>
  <c r="I33" i="7" s="1"/>
  <c r="F33" i="7"/>
  <c r="G33" i="7" s="1"/>
  <c r="D33" i="7"/>
  <c r="E33" i="7" s="1"/>
  <c r="B33" i="7"/>
  <c r="H31" i="7"/>
  <c r="I30" i="7" s="1"/>
  <c r="F31" i="7"/>
  <c r="G29" i="7" s="1"/>
  <c r="D31" i="7"/>
  <c r="E30" i="7" s="1"/>
  <c r="B31" i="7"/>
  <c r="C30" i="7" s="1"/>
  <c r="J30" i="7"/>
  <c r="J29" i="7"/>
  <c r="E29" i="7"/>
  <c r="J28" i="7"/>
  <c r="E28" i="7"/>
  <c r="J27" i="7"/>
  <c r="E27" i="7"/>
  <c r="J26" i="7"/>
  <c r="H23" i="7"/>
  <c r="I23" i="7" s="1"/>
  <c r="F23" i="7"/>
  <c r="D23" i="7"/>
  <c r="B23" i="7"/>
  <c r="H21" i="7"/>
  <c r="I20" i="7" s="1"/>
  <c r="F21" i="7"/>
  <c r="D21" i="7"/>
  <c r="E19" i="7" s="1"/>
  <c r="B21" i="7"/>
  <c r="C18" i="7" s="1"/>
  <c r="J20" i="7"/>
  <c r="J19" i="7"/>
  <c r="I19" i="7"/>
  <c r="J18" i="7"/>
  <c r="J17" i="7"/>
  <c r="I17" i="7"/>
  <c r="J16" i="7"/>
  <c r="H13" i="7"/>
  <c r="I13" i="7" s="1"/>
  <c r="F13" i="7"/>
  <c r="G13" i="7" s="1"/>
  <c r="D13" i="7"/>
  <c r="E13" i="7" s="1"/>
  <c r="B13" i="7"/>
  <c r="H11" i="7"/>
  <c r="I9" i="7" s="1"/>
  <c r="F11" i="7"/>
  <c r="G9" i="7" s="1"/>
  <c r="D11" i="7"/>
  <c r="E7" i="7" s="1"/>
  <c r="B11" i="7"/>
  <c r="C8" i="7" s="1"/>
  <c r="J10" i="7"/>
  <c r="G10" i="7"/>
  <c r="J9" i="7"/>
  <c r="J8" i="7"/>
  <c r="I8" i="7"/>
  <c r="J7" i="7"/>
  <c r="G7" i="7"/>
  <c r="J6" i="7"/>
  <c r="G6" i="7"/>
  <c r="H44" i="6"/>
  <c r="I44" i="6" s="1"/>
  <c r="F44" i="6"/>
  <c r="D44" i="6"/>
  <c r="B44" i="6"/>
  <c r="H42" i="6"/>
  <c r="I40" i="6" s="1"/>
  <c r="F42" i="6"/>
  <c r="G39" i="6" s="1"/>
  <c r="D42" i="6"/>
  <c r="E41" i="6" s="1"/>
  <c r="B42" i="6"/>
  <c r="C41" i="6" s="1"/>
  <c r="J41" i="6"/>
  <c r="J40" i="6"/>
  <c r="E40" i="6"/>
  <c r="J39" i="6"/>
  <c r="I39" i="6"/>
  <c r="J38" i="6"/>
  <c r="E38" i="6"/>
  <c r="C38" i="6"/>
  <c r="J37" i="6"/>
  <c r="H33" i="6"/>
  <c r="F33" i="6"/>
  <c r="D33" i="6"/>
  <c r="E33" i="6" s="1"/>
  <c r="B33" i="6"/>
  <c r="H31" i="6"/>
  <c r="I30" i="6" s="1"/>
  <c r="F31" i="6"/>
  <c r="G28" i="6" s="1"/>
  <c r="D31" i="6"/>
  <c r="E29" i="6" s="1"/>
  <c r="B31" i="6"/>
  <c r="C29" i="6" s="1"/>
  <c r="J30" i="6"/>
  <c r="G30" i="6"/>
  <c r="J29" i="6"/>
  <c r="J28" i="6"/>
  <c r="J27" i="6"/>
  <c r="G27" i="6"/>
  <c r="J26" i="6"/>
  <c r="H23" i="6"/>
  <c r="F23" i="6"/>
  <c r="D23" i="6"/>
  <c r="B23" i="6"/>
  <c r="C23" i="6" s="1"/>
  <c r="H21" i="6"/>
  <c r="I19" i="6" s="1"/>
  <c r="F21" i="6"/>
  <c r="G19" i="6" s="1"/>
  <c r="D21" i="6"/>
  <c r="E18" i="6" s="1"/>
  <c r="B21" i="6"/>
  <c r="C20" i="6" s="1"/>
  <c r="J20" i="6"/>
  <c r="J19" i="6"/>
  <c r="J18" i="6"/>
  <c r="J17" i="6"/>
  <c r="J16" i="6"/>
  <c r="H13" i="6"/>
  <c r="I13" i="6" s="1"/>
  <c r="F13" i="6"/>
  <c r="D13" i="6"/>
  <c r="B13" i="6"/>
  <c r="H11" i="6"/>
  <c r="I8" i="6" s="1"/>
  <c r="F11" i="6"/>
  <c r="G10" i="6" s="1"/>
  <c r="D11" i="6"/>
  <c r="E7" i="6" s="1"/>
  <c r="B11" i="6"/>
  <c r="C9" i="6" s="1"/>
  <c r="J10" i="6"/>
  <c r="J9" i="6"/>
  <c r="J8" i="6"/>
  <c r="J7" i="6"/>
  <c r="J6" i="6"/>
  <c r="G33" i="8" l="1"/>
  <c r="C13" i="8"/>
  <c r="G7" i="8"/>
  <c r="G11" i="8" s="1"/>
  <c r="G13" i="8"/>
  <c r="G23" i="8"/>
  <c r="G20" i="8"/>
  <c r="C29" i="8"/>
  <c r="E44" i="8"/>
  <c r="G16" i="8"/>
  <c r="C33" i="8"/>
  <c r="G26" i="8"/>
  <c r="E33" i="8"/>
  <c r="J10" i="14"/>
  <c r="K6" i="14" s="1"/>
  <c r="C15" i="14"/>
  <c r="G35" i="14"/>
  <c r="E26" i="14"/>
  <c r="G15" i="14"/>
  <c r="C30" i="14"/>
  <c r="C27" i="14"/>
  <c r="C7" i="14"/>
  <c r="J28" i="14"/>
  <c r="K27" i="14" s="1"/>
  <c r="E37" i="14"/>
  <c r="G37" i="14"/>
  <c r="G8" i="14"/>
  <c r="C12" i="14"/>
  <c r="E17" i="14"/>
  <c r="G34" i="14"/>
  <c r="G40" i="14"/>
  <c r="G12" i="14"/>
  <c r="C18" i="14"/>
  <c r="C21" i="14"/>
  <c r="E8" i="14"/>
  <c r="E15" i="14"/>
  <c r="E18" i="14"/>
  <c r="G30" i="14"/>
  <c r="E36" i="14"/>
  <c r="K8" i="14"/>
  <c r="J21" i="14"/>
  <c r="E21" i="14"/>
  <c r="C34" i="14"/>
  <c r="C9" i="14"/>
  <c r="G16" i="14"/>
  <c r="E34" i="14"/>
  <c r="C40" i="14"/>
  <c r="E12" i="14"/>
  <c r="G21" i="14"/>
  <c r="J40" i="14"/>
  <c r="E40" i="14"/>
  <c r="E30" i="14"/>
  <c r="G15" i="13"/>
  <c r="G19" i="13" s="1"/>
  <c r="G6" i="13"/>
  <c r="G16" i="13"/>
  <c r="G36" i="13"/>
  <c r="G17" i="13"/>
  <c r="I25" i="13"/>
  <c r="E21" i="13"/>
  <c r="G21" i="13"/>
  <c r="C27" i="13"/>
  <c r="I27" i="13"/>
  <c r="J28" i="13"/>
  <c r="K25" i="13" s="1"/>
  <c r="I30" i="13"/>
  <c r="J40" i="13"/>
  <c r="C25" i="13"/>
  <c r="C7" i="13"/>
  <c r="J19" i="13"/>
  <c r="K15" i="13" s="1"/>
  <c r="C24" i="13"/>
  <c r="C8" i="13"/>
  <c r="E24" i="13"/>
  <c r="C30" i="13"/>
  <c r="I35" i="13"/>
  <c r="I40" i="13"/>
  <c r="J12" i="13"/>
  <c r="E26" i="13"/>
  <c r="E30" i="13"/>
  <c r="C12" i="13"/>
  <c r="I21" i="13"/>
  <c r="E12" i="13"/>
  <c r="I24" i="13"/>
  <c r="J30" i="13"/>
  <c r="E25" i="13"/>
  <c r="G7" i="13"/>
  <c r="G12" i="13"/>
  <c r="C17" i="13"/>
  <c r="G30" i="13"/>
  <c r="C40" i="13"/>
  <c r="I18" i="13"/>
  <c r="J38" i="13"/>
  <c r="K37" i="13" s="1"/>
  <c r="I9" i="13"/>
  <c r="K16" i="13"/>
  <c r="I7" i="13"/>
  <c r="E17" i="13"/>
  <c r="K35" i="13"/>
  <c r="I12" i="13"/>
  <c r="J21" i="13"/>
  <c r="K21" i="13" s="1"/>
  <c r="C28" i="13"/>
  <c r="G34" i="13"/>
  <c r="G38" i="13" s="1"/>
  <c r="I8" i="13"/>
  <c r="K34" i="13"/>
  <c r="J10" i="13"/>
  <c r="K8" i="13" s="1"/>
  <c r="E26" i="12"/>
  <c r="E35" i="12"/>
  <c r="I21" i="12"/>
  <c r="G26" i="12"/>
  <c r="G28" i="12" s="1"/>
  <c r="E24" i="12"/>
  <c r="E36" i="12"/>
  <c r="G24" i="12"/>
  <c r="E27" i="12"/>
  <c r="E30" i="12"/>
  <c r="G30" i="12"/>
  <c r="E8" i="12"/>
  <c r="E34" i="12"/>
  <c r="E38" i="12" s="1"/>
  <c r="E6" i="12"/>
  <c r="C18" i="12"/>
  <c r="J10" i="12"/>
  <c r="K9" i="12" s="1"/>
  <c r="K21" i="12"/>
  <c r="G15" i="12"/>
  <c r="G8" i="12"/>
  <c r="E7" i="12"/>
  <c r="C16" i="12"/>
  <c r="C19" i="12" s="1"/>
  <c r="G6" i="12"/>
  <c r="G7" i="12"/>
  <c r="E12" i="12"/>
  <c r="E28" i="12"/>
  <c r="J19" i="12"/>
  <c r="K17" i="12" s="1"/>
  <c r="G12" i="12"/>
  <c r="G34" i="12"/>
  <c r="C40" i="12"/>
  <c r="C10" i="12"/>
  <c r="I12" i="12"/>
  <c r="J28" i="12"/>
  <c r="K26" i="12" s="1"/>
  <c r="E40" i="12"/>
  <c r="G16" i="12"/>
  <c r="C21" i="12"/>
  <c r="I24" i="12"/>
  <c r="I26" i="12"/>
  <c r="C30" i="12"/>
  <c r="J38" i="12"/>
  <c r="K35" i="12" s="1"/>
  <c r="G40" i="12"/>
  <c r="K16" i="12"/>
  <c r="G21" i="12"/>
  <c r="E21" i="12"/>
  <c r="I25" i="12"/>
  <c r="I30" i="12"/>
  <c r="C36" i="12"/>
  <c r="J30" i="12"/>
  <c r="C12" i="12"/>
  <c r="J40" i="12"/>
  <c r="G10" i="12"/>
  <c r="I34" i="12"/>
  <c r="C37" i="12"/>
  <c r="I40" i="12"/>
  <c r="K8" i="12"/>
  <c r="K18" i="12"/>
  <c r="K18" i="13"/>
  <c r="K15" i="12"/>
  <c r="E17" i="12"/>
  <c r="I18" i="12"/>
  <c r="C27" i="12"/>
  <c r="I36" i="12"/>
  <c r="G9" i="13"/>
  <c r="G10" i="13" s="1"/>
  <c r="E15" i="13"/>
  <c r="I16" i="13"/>
  <c r="G26" i="13"/>
  <c r="I34" i="13"/>
  <c r="E37" i="13"/>
  <c r="C6" i="14"/>
  <c r="E9" i="14"/>
  <c r="G17" i="14"/>
  <c r="C24" i="14"/>
  <c r="C28" i="14" s="1"/>
  <c r="E27" i="14"/>
  <c r="G36" i="14"/>
  <c r="G38" i="14" s="1"/>
  <c r="I7" i="12"/>
  <c r="G17" i="12"/>
  <c r="C34" i="12"/>
  <c r="G35" i="12"/>
  <c r="E8" i="13"/>
  <c r="C18" i="13"/>
  <c r="C36" i="13"/>
  <c r="E40" i="13"/>
  <c r="E6" i="14"/>
  <c r="G9" i="14"/>
  <c r="C16" i="14"/>
  <c r="C19" i="14" s="1"/>
  <c r="E24" i="14"/>
  <c r="G27" i="14"/>
  <c r="C35" i="14"/>
  <c r="E16" i="12"/>
  <c r="I17" i="12"/>
  <c r="C26" i="12"/>
  <c r="I35" i="12"/>
  <c r="I15" i="13"/>
  <c r="E18" i="13"/>
  <c r="G25" i="13"/>
  <c r="G28" i="13" s="1"/>
  <c r="E36" i="13"/>
  <c r="G6" i="14"/>
  <c r="J12" i="14"/>
  <c r="G24" i="14"/>
  <c r="J30" i="14"/>
  <c r="I6" i="12"/>
  <c r="E7" i="13"/>
  <c r="C37" i="14"/>
  <c r="C25" i="12"/>
  <c r="J19" i="14"/>
  <c r="K21" i="14" s="1"/>
  <c r="J38" i="14"/>
  <c r="K35" i="14" s="1"/>
  <c r="K6" i="12"/>
  <c r="I9" i="12"/>
  <c r="G37" i="12"/>
  <c r="E6" i="13"/>
  <c r="C34" i="13"/>
  <c r="I15" i="12"/>
  <c r="E18" i="12"/>
  <c r="C24" i="12"/>
  <c r="I17" i="13"/>
  <c r="E34" i="13"/>
  <c r="K36" i="13"/>
  <c r="G36" i="12"/>
  <c r="C15" i="13"/>
  <c r="C37" i="13"/>
  <c r="C26" i="11"/>
  <c r="C28" i="11" s="1"/>
  <c r="C35" i="11"/>
  <c r="C38" i="11" s="1"/>
  <c r="C36" i="11"/>
  <c r="G27" i="11"/>
  <c r="I17" i="11"/>
  <c r="I9" i="11"/>
  <c r="C37" i="11"/>
  <c r="I8" i="11"/>
  <c r="G12" i="11"/>
  <c r="I18" i="11"/>
  <c r="I19" i="11" s="1"/>
  <c r="C40" i="11"/>
  <c r="I6" i="11"/>
  <c r="I12" i="11"/>
  <c r="G21" i="11"/>
  <c r="C34" i="11"/>
  <c r="I15" i="11"/>
  <c r="I21" i="11"/>
  <c r="J38" i="11"/>
  <c r="K37" i="11" s="1"/>
  <c r="G6" i="11"/>
  <c r="G15" i="11"/>
  <c r="E18" i="11"/>
  <c r="G24" i="11"/>
  <c r="E26" i="11"/>
  <c r="E30" i="11"/>
  <c r="I35" i="11"/>
  <c r="G25" i="11"/>
  <c r="G37" i="11"/>
  <c r="E6" i="11"/>
  <c r="C9" i="11"/>
  <c r="I24" i="11"/>
  <c r="J30" i="11"/>
  <c r="G30" i="11"/>
  <c r="G40" i="11"/>
  <c r="E8" i="11"/>
  <c r="J21" i="11"/>
  <c r="E9" i="11"/>
  <c r="C12" i="11"/>
  <c r="J19" i="11"/>
  <c r="K18" i="11" s="1"/>
  <c r="I30" i="11"/>
  <c r="G34" i="11"/>
  <c r="J10" i="11"/>
  <c r="K9" i="11" s="1"/>
  <c r="J12" i="11"/>
  <c r="K12" i="11" s="1"/>
  <c r="G35" i="11"/>
  <c r="E12" i="11"/>
  <c r="E16" i="11"/>
  <c r="E21" i="11"/>
  <c r="J40" i="11"/>
  <c r="C16" i="11"/>
  <c r="E34" i="11"/>
  <c r="G16" i="11"/>
  <c r="C8" i="11"/>
  <c r="G9" i="11"/>
  <c r="E15" i="11"/>
  <c r="J28" i="11"/>
  <c r="K24" i="11" s="1"/>
  <c r="I34" i="11"/>
  <c r="E37" i="11"/>
  <c r="E36" i="11"/>
  <c r="I37" i="11"/>
  <c r="C18" i="11"/>
  <c r="E40" i="11"/>
  <c r="G8" i="11"/>
  <c r="C17" i="11"/>
  <c r="G18" i="11"/>
  <c r="E24" i="11"/>
  <c r="E28" i="11" s="1"/>
  <c r="I25" i="11"/>
  <c r="C21" i="11"/>
  <c r="I26" i="11"/>
  <c r="C6" i="11"/>
  <c r="C15" i="11"/>
  <c r="G38" i="8"/>
  <c r="G42" i="8" s="1"/>
  <c r="C40" i="8"/>
  <c r="C38" i="8"/>
  <c r="C44" i="8"/>
  <c r="J42" i="8"/>
  <c r="K40" i="8" s="1"/>
  <c r="C41" i="8"/>
  <c r="C37" i="8"/>
  <c r="I40" i="7"/>
  <c r="E39" i="7"/>
  <c r="E37" i="7"/>
  <c r="E42" i="7" s="1"/>
  <c r="E40" i="7"/>
  <c r="G27" i="8"/>
  <c r="J31" i="8"/>
  <c r="K28" i="8" s="1"/>
  <c r="C31" i="8"/>
  <c r="G26" i="7"/>
  <c r="G28" i="7"/>
  <c r="G30" i="7"/>
  <c r="C26" i="7"/>
  <c r="G26" i="6"/>
  <c r="C17" i="8"/>
  <c r="C18" i="8"/>
  <c r="C19" i="8"/>
  <c r="G23" i="7"/>
  <c r="G18" i="7"/>
  <c r="I27" i="6"/>
  <c r="E23" i="6"/>
  <c r="I29" i="6"/>
  <c r="E16" i="7"/>
  <c r="J31" i="7"/>
  <c r="K27" i="7" s="1"/>
  <c r="G16" i="7"/>
  <c r="C27" i="7"/>
  <c r="C29" i="7"/>
  <c r="C37" i="7"/>
  <c r="C42" i="7" s="1"/>
  <c r="E18" i="7"/>
  <c r="G8" i="7"/>
  <c r="C23" i="7"/>
  <c r="C17" i="7"/>
  <c r="E23" i="7"/>
  <c r="G27" i="7"/>
  <c r="I37" i="7"/>
  <c r="J44" i="7"/>
  <c r="G17" i="7"/>
  <c r="G20" i="7"/>
  <c r="C33" i="7"/>
  <c r="J42" i="7"/>
  <c r="K39" i="7" s="1"/>
  <c r="I44" i="7"/>
  <c r="I38" i="7"/>
  <c r="I41" i="7"/>
  <c r="J21" i="7"/>
  <c r="K16" i="7" s="1"/>
  <c r="C6" i="7"/>
  <c r="C28" i="7"/>
  <c r="J11" i="8"/>
  <c r="K10" i="8" s="1"/>
  <c r="K7" i="8"/>
  <c r="I6" i="7"/>
  <c r="G11" i="7"/>
  <c r="J11" i="7"/>
  <c r="K9" i="7" s="1"/>
  <c r="C9" i="7"/>
  <c r="C13" i="7"/>
  <c r="C10" i="7"/>
  <c r="C7" i="7"/>
  <c r="G7" i="6"/>
  <c r="G9" i="6"/>
  <c r="G13" i="6"/>
  <c r="G6" i="6"/>
  <c r="C8" i="6"/>
  <c r="G19" i="8"/>
  <c r="J13" i="8"/>
  <c r="K13" i="8" s="1"/>
  <c r="J21" i="8"/>
  <c r="K17" i="8" s="1"/>
  <c r="E6" i="8"/>
  <c r="E10" i="8"/>
  <c r="E28" i="8"/>
  <c r="E40" i="8"/>
  <c r="C6" i="8"/>
  <c r="C10" i="8"/>
  <c r="G18" i="8"/>
  <c r="G21" i="8" s="1"/>
  <c r="G29" i="8"/>
  <c r="C16" i="8"/>
  <c r="J23" i="8"/>
  <c r="G40" i="8"/>
  <c r="E9" i="8"/>
  <c r="E16" i="8"/>
  <c r="E20" i="8"/>
  <c r="E27" i="8"/>
  <c r="E39" i="8"/>
  <c r="J33" i="8"/>
  <c r="J44" i="8"/>
  <c r="E37" i="8"/>
  <c r="K7" i="7"/>
  <c r="J13" i="7"/>
  <c r="E6" i="7"/>
  <c r="I7" i="7"/>
  <c r="E10" i="7"/>
  <c r="E17" i="7"/>
  <c r="I18" i="7"/>
  <c r="I29" i="7"/>
  <c r="C16" i="7"/>
  <c r="C20" i="7"/>
  <c r="J23" i="7"/>
  <c r="G40" i="7"/>
  <c r="G41" i="7"/>
  <c r="E9" i="7"/>
  <c r="I10" i="7"/>
  <c r="E20" i="7"/>
  <c r="I28" i="7"/>
  <c r="G44" i="7"/>
  <c r="C19" i="7"/>
  <c r="J33" i="7"/>
  <c r="G39" i="7"/>
  <c r="G37" i="7"/>
  <c r="E8" i="7"/>
  <c r="I16" i="7"/>
  <c r="E26" i="7"/>
  <c r="E31" i="7" s="1"/>
  <c r="I27" i="7"/>
  <c r="G19" i="7"/>
  <c r="I26" i="7"/>
  <c r="I31" i="7" s="1"/>
  <c r="I37" i="6"/>
  <c r="I42" i="6" s="1"/>
  <c r="I41" i="6"/>
  <c r="I38" i="6"/>
  <c r="G40" i="6"/>
  <c r="G38" i="6"/>
  <c r="G41" i="6"/>
  <c r="G44" i="6"/>
  <c r="G37" i="6"/>
  <c r="J42" i="6"/>
  <c r="K38" i="6" s="1"/>
  <c r="C44" i="6"/>
  <c r="I33" i="6"/>
  <c r="C33" i="6"/>
  <c r="C28" i="6"/>
  <c r="C26" i="6"/>
  <c r="C27" i="6"/>
  <c r="C30" i="6"/>
  <c r="J31" i="6"/>
  <c r="K28" i="6" s="1"/>
  <c r="I20" i="6"/>
  <c r="I16" i="6"/>
  <c r="G16" i="6"/>
  <c r="G23" i="6"/>
  <c r="E17" i="6"/>
  <c r="E19" i="6"/>
  <c r="C18" i="6"/>
  <c r="C19" i="6"/>
  <c r="C17" i="6"/>
  <c r="G8" i="6"/>
  <c r="E8" i="6"/>
  <c r="E6" i="6"/>
  <c r="E13" i="6"/>
  <c r="E10" i="6"/>
  <c r="J13" i="6"/>
  <c r="K30" i="6"/>
  <c r="E26" i="6"/>
  <c r="J11" i="6"/>
  <c r="K8" i="6" s="1"/>
  <c r="C6" i="6"/>
  <c r="C10" i="6"/>
  <c r="G18" i="6"/>
  <c r="J21" i="6"/>
  <c r="K19" i="6" s="1"/>
  <c r="G29" i="6"/>
  <c r="G31" i="6" s="1"/>
  <c r="C40" i="6"/>
  <c r="J33" i="6"/>
  <c r="I9" i="6"/>
  <c r="C7" i="6"/>
  <c r="I7" i="6"/>
  <c r="C13" i="6"/>
  <c r="I18" i="6"/>
  <c r="I21" i="6" s="1"/>
  <c r="I23" i="6"/>
  <c r="E28" i="6"/>
  <c r="C16" i="6"/>
  <c r="G17" i="6"/>
  <c r="J23" i="6"/>
  <c r="G33" i="6"/>
  <c r="E44" i="6"/>
  <c r="C39" i="6"/>
  <c r="I6" i="6"/>
  <c r="E9" i="6"/>
  <c r="E11" i="6" s="1"/>
  <c r="I10" i="6"/>
  <c r="E16" i="6"/>
  <c r="I17" i="6"/>
  <c r="E20" i="6"/>
  <c r="E27" i="6"/>
  <c r="I28" i="6"/>
  <c r="E39" i="6"/>
  <c r="G20" i="6"/>
  <c r="E30" i="6"/>
  <c r="C37" i="6"/>
  <c r="J44" i="6"/>
  <c r="I26" i="6"/>
  <c r="E37" i="6"/>
  <c r="J41" i="5"/>
  <c r="J40" i="5"/>
  <c r="J39" i="5"/>
  <c r="K39" i="5" s="1"/>
  <c r="J38" i="5"/>
  <c r="K38" i="5" s="1"/>
  <c r="J37" i="5"/>
  <c r="J42" i="5" s="1"/>
  <c r="K40" i="5" s="1"/>
  <c r="I40" i="5"/>
  <c r="H44" i="5"/>
  <c r="H42" i="5"/>
  <c r="I44" i="5" s="1"/>
  <c r="G40" i="5"/>
  <c r="F44" i="5"/>
  <c r="F42" i="5"/>
  <c r="G41" i="5" s="1"/>
  <c r="E41" i="5"/>
  <c r="E39" i="5"/>
  <c r="D44" i="5"/>
  <c r="D42" i="5"/>
  <c r="E40" i="5" s="1"/>
  <c r="C44" i="5"/>
  <c r="C38" i="5"/>
  <c r="C40" i="5"/>
  <c r="B44" i="5"/>
  <c r="B42" i="5"/>
  <c r="C39" i="5" s="1"/>
  <c r="J30" i="5"/>
  <c r="K30" i="5" s="1"/>
  <c r="J29" i="5"/>
  <c r="J28" i="5"/>
  <c r="J33" i="5" s="1"/>
  <c r="K33" i="5" s="1"/>
  <c r="J27" i="5"/>
  <c r="K27" i="5" s="1"/>
  <c r="J26" i="5"/>
  <c r="J31" i="5" s="1"/>
  <c r="K29" i="5" s="1"/>
  <c r="H33" i="5"/>
  <c r="H31" i="5"/>
  <c r="I26" i="5" s="1"/>
  <c r="G27" i="5"/>
  <c r="G26" i="5"/>
  <c r="F33" i="5"/>
  <c r="G33" i="5" s="1"/>
  <c r="F31" i="5"/>
  <c r="G30" i="5" s="1"/>
  <c r="E30" i="5"/>
  <c r="D33" i="5"/>
  <c r="D31" i="5"/>
  <c r="E29" i="5" s="1"/>
  <c r="C27" i="5"/>
  <c r="C26" i="5"/>
  <c r="B33" i="5"/>
  <c r="C33" i="5" s="1"/>
  <c r="B31" i="5"/>
  <c r="C28" i="5" s="1"/>
  <c r="J20" i="5"/>
  <c r="J19" i="5"/>
  <c r="J18" i="5"/>
  <c r="J23" i="5" s="1"/>
  <c r="J17" i="5"/>
  <c r="J16" i="5"/>
  <c r="I19" i="5"/>
  <c r="I18" i="5"/>
  <c r="I17" i="5"/>
  <c r="I16" i="5"/>
  <c r="I23" i="5"/>
  <c r="H23" i="5"/>
  <c r="H21" i="5"/>
  <c r="I20" i="5" s="1"/>
  <c r="G19" i="5"/>
  <c r="G18" i="5"/>
  <c r="G17" i="5"/>
  <c r="G16" i="5"/>
  <c r="G21" i="5" s="1"/>
  <c r="F23" i="5"/>
  <c r="G23" i="5" s="1"/>
  <c r="F21" i="5"/>
  <c r="G20" i="5" s="1"/>
  <c r="E19" i="5"/>
  <c r="E18" i="5"/>
  <c r="E17" i="5"/>
  <c r="E16" i="5"/>
  <c r="D23" i="5"/>
  <c r="E23" i="5" s="1"/>
  <c r="D21" i="5"/>
  <c r="E20" i="5" s="1"/>
  <c r="C23" i="5"/>
  <c r="B23" i="5"/>
  <c r="C17" i="5"/>
  <c r="C18" i="5"/>
  <c r="C19" i="5"/>
  <c r="C20" i="5"/>
  <c r="C16" i="5"/>
  <c r="B21" i="5"/>
  <c r="J13" i="5"/>
  <c r="J11" i="5"/>
  <c r="K7" i="5" s="1"/>
  <c r="J7" i="5"/>
  <c r="J8" i="5"/>
  <c r="J9" i="5"/>
  <c r="K9" i="5" s="1"/>
  <c r="J10" i="5"/>
  <c r="K10" i="5" s="1"/>
  <c r="J6" i="5"/>
  <c r="I10" i="5"/>
  <c r="I8" i="5"/>
  <c r="H13" i="5"/>
  <c r="H11" i="5"/>
  <c r="I9" i="5" s="1"/>
  <c r="G10" i="5"/>
  <c r="G8" i="5"/>
  <c r="F13" i="5"/>
  <c r="F11" i="5"/>
  <c r="G9" i="5" s="1"/>
  <c r="D13" i="5"/>
  <c r="B13" i="5"/>
  <c r="E10" i="5"/>
  <c r="D11" i="5"/>
  <c r="E9" i="5" s="1"/>
  <c r="C7" i="5"/>
  <c r="B11" i="5"/>
  <c r="C8" i="5" s="1"/>
  <c r="F12" i="4"/>
  <c r="F11" i="4"/>
  <c r="E12" i="4"/>
  <c r="D12" i="4"/>
  <c r="C12" i="4"/>
  <c r="E11" i="4"/>
  <c r="D11" i="4"/>
  <c r="C11" i="4"/>
  <c r="F6" i="4"/>
  <c r="F7" i="4"/>
  <c r="F8" i="4"/>
  <c r="F9" i="4"/>
  <c r="F5" i="4"/>
  <c r="E6" i="4"/>
  <c r="E7" i="4"/>
  <c r="E8" i="4"/>
  <c r="E9" i="4"/>
  <c r="E5" i="4"/>
  <c r="D6" i="4"/>
  <c r="D7" i="4"/>
  <c r="D8" i="4"/>
  <c r="D9" i="4"/>
  <c r="D5" i="4"/>
  <c r="C9" i="4"/>
  <c r="B12" i="4"/>
  <c r="B11" i="4"/>
  <c r="B9" i="4"/>
  <c r="C8" i="4"/>
  <c r="B8" i="4"/>
  <c r="C7" i="4"/>
  <c r="B7" i="4"/>
  <c r="C6" i="4"/>
  <c r="B6" i="4"/>
  <c r="C5" i="4"/>
  <c r="B5" i="4"/>
  <c r="F32" i="3"/>
  <c r="D32" i="3"/>
  <c r="B32" i="3"/>
  <c r="F30" i="3"/>
  <c r="G28" i="3" s="1"/>
  <c r="D30" i="3"/>
  <c r="E26" i="3" s="1"/>
  <c r="B30" i="3"/>
  <c r="C28" i="3" s="1"/>
  <c r="G29" i="3"/>
  <c r="C29" i="3"/>
  <c r="L22" i="3"/>
  <c r="J22" i="3"/>
  <c r="H22" i="3"/>
  <c r="F22" i="3"/>
  <c r="G22" i="3" s="1"/>
  <c r="D22" i="3"/>
  <c r="B22" i="3"/>
  <c r="L20" i="3"/>
  <c r="J20" i="3"/>
  <c r="K17" i="3" s="1"/>
  <c r="H20" i="3"/>
  <c r="I19" i="3" s="1"/>
  <c r="F20" i="3"/>
  <c r="G19" i="3" s="1"/>
  <c r="D20" i="3"/>
  <c r="B20" i="3"/>
  <c r="C19" i="3" s="1"/>
  <c r="M19" i="3"/>
  <c r="I18" i="3"/>
  <c r="I17" i="3"/>
  <c r="E17" i="3"/>
  <c r="I16" i="3"/>
  <c r="L12" i="3"/>
  <c r="J12" i="3"/>
  <c r="H12" i="3"/>
  <c r="F12" i="3"/>
  <c r="G12" i="3" s="1"/>
  <c r="D12" i="3"/>
  <c r="E12" i="3" s="1"/>
  <c r="B12" i="3"/>
  <c r="L10" i="3"/>
  <c r="M7" i="3" s="1"/>
  <c r="J10" i="3"/>
  <c r="K6" i="3" s="1"/>
  <c r="H10" i="3"/>
  <c r="I9" i="3" s="1"/>
  <c r="F10" i="3"/>
  <c r="G8" i="3" s="1"/>
  <c r="D10" i="3"/>
  <c r="E9" i="3" s="1"/>
  <c r="B10" i="3"/>
  <c r="C8" i="3" s="1"/>
  <c r="M9" i="3"/>
  <c r="G9" i="3"/>
  <c r="G7" i="3"/>
  <c r="E7" i="3"/>
  <c r="G6" i="3"/>
  <c r="K12" i="14" l="1"/>
  <c r="K7" i="14"/>
  <c r="K9" i="14"/>
  <c r="G31" i="8"/>
  <c r="K30" i="8"/>
  <c r="E31" i="8"/>
  <c r="K30" i="14"/>
  <c r="K24" i="14"/>
  <c r="K26" i="14"/>
  <c r="E38" i="14"/>
  <c r="K25" i="14"/>
  <c r="G19" i="14"/>
  <c r="C38" i="14"/>
  <c r="K16" i="14"/>
  <c r="E19" i="14"/>
  <c r="C10" i="14"/>
  <c r="K30" i="13"/>
  <c r="K27" i="13"/>
  <c r="C10" i="13"/>
  <c r="I28" i="13"/>
  <c r="K40" i="13"/>
  <c r="K26" i="13"/>
  <c r="K24" i="13"/>
  <c r="E28" i="13"/>
  <c r="I10" i="13"/>
  <c r="C19" i="13"/>
  <c r="K17" i="13"/>
  <c r="K19" i="13" s="1"/>
  <c r="K12" i="13"/>
  <c r="I38" i="13"/>
  <c r="K6" i="13"/>
  <c r="K9" i="13"/>
  <c r="K7" i="13"/>
  <c r="K10" i="13" s="1"/>
  <c r="K38" i="13"/>
  <c r="K12" i="12"/>
  <c r="K7" i="12"/>
  <c r="E10" i="12"/>
  <c r="K40" i="12"/>
  <c r="K25" i="12"/>
  <c r="I28" i="12"/>
  <c r="K24" i="12"/>
  <c r="K27" i="12"/>
  <c r="K30" i="12"/>
  <c r="K10" i="12"/>
  <c r="K37" i="12"/>
  <c r="K34" i="12"/>
  <c r="K36" i="12"/>
  <c r="C28" i="12"/>
  <c r="I38" i="12"/>
  <c r="C38" i="12"/>
  <c r="K19" i="12"/>
  <c r="E19" i="12"/>
  <c r="G19" i="12"/>
  <c r="E10" i="14"/>
  <c r="E38" i="13"/>
  <c r="E19" i="13"/>
  <c r="K17" i="14"/>
  <c r="C38" i="13"/>
  <c r="K37" i="14"/>
  <c r="I10" i="12"/>
  <c r="K28" i="14"/>
  <c r="K18" i="14"/>
  <c r="I19" i="13"/>
  <c r="K15" i="14"/>
  <c r="G28" i="14"/>
  <c r="E28" i="14"/>
  <c r="E10" i="13"/>
  <c r="K36" i="14"/>
  <c r="K40" i="14"/>
  <c r="K10" i="14"/>
  <c r="I19" i="12"/>
  <c r="G10" i="14"/>
  <c r="G38" i="12"/>
  <c r="K34" i="14"/>
  <c r="K6" i="11"/>
  <c r="I10" i="11"/>
  <c r="I28" i="11"/>
  <c r="G19" i="11"/>
  <c r="K30" i="11"/>
  <c r="G38" i="11"/>
  <c r="K7" i="11"/>
  <c r="K10" i="11" s="1"/>
  <c r="K8" i="11"/>
  <c r="K21" i="11"/>
  <c r="K40" i="11"/>
  <c r="I38" i="11"/>
  <c r="K36" i="11"/>
  <c r="G28" i="11"/>
  <c r="K34" i="11"/>
  <c r="K35" i="11"/>
  <c r="C10" i="11"/>
  <c r="K16" i="11"/>
  <c r="E10" i="11"/>
  <c r="K15" i="11"/>
  <c r="G10" i="11"/>
  <c r="K17" i="11"/>
  <c r="C19" i="11"/>
  <c r="K25" i="11"/>
  <c r="K27" i="11"/>
  <c r="K26" i="11"/>
  <c r="E38" i="11"/>
  <c r="E19" i="11"/>
  <c r="C6" i="5"/>
  <c r="C11" i="5" s="1"/>
  <c r="I27" i="5"/>
  <c r="I31" i="5" s="1"/>
  <c r="G44" i="5"/>
  <c r="C10" i="5"/>
  <c r="E7" i="5"/>
  <c r="G13" i="5"/>
  <c r="I13" i="5"/>
  <c r="C30" i="5"/>
  <c r="E27" i="5"/>
  <c r="G28" i="5"/>
  <c r="I28" i="5"/>
  <c r="K26" i="5"/>
  <c r="K31" i="5" s="1"/>
  <c r="E44" i="5"/>
  <c r="G37" i="5"/>
  <c r="I37" i="5"/>
  <c r="I42" i="5" s="1"/>
  <c r="E6" i="5"/>
  <c r="E11" i="5" s="1"/>
  <c r="K8" i="5"/>
  <c r="E26" i="5"/>
  <c r="C9" i="5"/>
  <c r="E8" i="5"/>
  <c r="G6" i="5"/>
  <c r="I6" i="5"/>
  <c r="J21" i="5"/>
  <c r="K20" i="5" s="1"/>
  <c r="C29" i="5"/>
  <c r="C31" i="5" s="1"/>
  <c r="I29" i="5"/>
  <c r="C37" i="5"/>
  <c r="G38" i="5"/>
  <c r="G42" i="5" s="1"/>
  <c r="J44" i="5"/>
  <c r="K44" i="5" s="1"/>
  <c r="E13" i="5"/>
  <c r="K6" i="5"/>
  <c r="K11" i="5" s="1"/>
  <c r="E28" i="5"/>
  <c r="E31" i="5" s="1"/>
  <c r="G29" i="5"/>
  <c r="G31" i="5" s="1"/>
  <c r="E37" i="5"/>
  <c r="I38" i="5"/>
  <c r="G7" i="5"/>
  <c r="I7" i="5"/>
  <c r="I30" i="5"/>
  <c r="K28" i="5"/>
  <c r="C41" i="5"/>
  <c r="C42" i="5" s="1"/>
  <c r="E38" i="5"/>
  <c r="E42" i="5" s="1"/>
  <c r="G39" i="5"/>
  <c r="I39" i="5"/>
  <c r="K37" i="5"/>
  <c r="C13" i="5"/>
  <c r="K13" i="5"/>
  <c r="E21" i="5"/>
  <c r="I21" i="5"/>
  <c r="I41" i="5"/>
  <c r="I33" i="5"/>
  <c r="E33" i="5"/>
  <c r="K41" i="5"/>
  <c r="E42" i="8"/>
  <c r="K44" i="8"/>
  <c r="K37" i="8"/>
  <c r="K41" i="8"/>
  <c r="K38" i="8"/>
  <c r="K39" i="8"/>
  <c r="C42" i="8"/>
  <c r="I42" i="7"/>
  <c r="G42" i="7"/>
  <c r="K38" i="7"/>
  <c r="K40" i="7"/>
  <c r="K37" i="7"/>
  <c r="K44" i="7"/>
  <c r="K41" i="7"/>
  <c r="K42" i="7"/>
  <c r="E42" i="6"/>
  <c r="C42" i="6"/>
  <c r="K29" i="8"/>
  <c r="K26" i="8"/>
  <c r="K27" i="8"/>
  <c r="K33" i="8"/>
  <c r="G31" i="7"/>
  <c r="K26" i="7"/>
  <c r="K28" i="7"/>
  <c r="K29" i="7"/>
  <c r="K33" i="7"/>
  <c r="K30" i="7"/>
  <c r="C31" i="7"/>
  <c r="C31" i="6"/>
  <c r="K20" i="8"/>
  <c r="E21" i="8"/>
  <c r="K23" i="8"/>
  <c r="C21" i="8"/>
  <c r="I21" i="7"/>
  <c r="G21" i="7"/>
  <c r="E21" i="7"/>
  <c r="C21" i="7"/>
  <c r="E21" i="6"/>
  <c r="C21" i="6"/>
  <c r="G21" i="6"/>
  <c r="K44" i="6"/>
  <c r="K20" i="7"/>
  <c r="K19" i="7"/>
  <c r="K17" i="7"/>
  <c r="K18" i="7"/>
  <c r="C11" i="7"/>
  <c r="K23" i="7"/>
  <c r="K6" i="8"/>
  <c r="K9" i="8"/>
  <c r="K8" i="8"/>
  <c r="E11" i="8"/>
  <c r="C11" i="8"/>
  <c r="I11" i="7"/>
  <c r="E11" i="7"/>
  <c r="K6" i="7"/>
  <c r="K13" i="7"/>
  <c r="K8" i="7"/>
  <c r="K10" i="7"/>
  <c r="G11" i="6"/>
  <c r="K16" i="8"/>
  <c r="K18" i="8"/>
  <c r="K19" i="8"/>
  <c r="K40" i="6"/>
  <c r="K39" i="6"/>
  <c r="K37" i="6"/>
  <c r="K42" i="6" s="1"/>
  <c r="G42" i="6"/>
  <c r="K41" i="6"/>
  <c r="K27" i="6"/>
  <c r="K26" i="6"/>
  <c r="K29" i="6"/>
  <c r="K33" i="6"/>
  <c r="K7" i="6"/>
  <c r="E31" i="6"/>
  <c r="K10" i="6"/>
  <c r="K17" i="6"/>
  <c r="K20" i="6"/>
  <c r="K6" i="6"/>
  <c r="K9" i="6"/>
  <c r="I11" i="6"/>
  <c r="K13" i="6"/>
  <c r="I31" i="6"/>
  <c r="K16" i="6"/>
  <c r="K23" i="6"/>
  <c r="C11" i="6"/>
  <c r="K18" i="6"/>
  <c r="C21" i="5"/>
  <c r="C17" i="3"/>
  <c r="K9" i="3"/>
  <c r="M6" i="3"/>
  <c r="K18" i="3"/>
  <c r="G26" i="3"/>
  <c r="C27" i="3"/>
  <c r="G32" i="3"/>
  <c r="E22" i="3"/>
  <c r="I22" i="3"/>
  <c r="K22" i="3"/>
  <c r="I12" i="3"/>
  <c r="M12" i="3"/>
  <c r="C32" i="3"/>
  <c r="C16" i="3"/>
  <c r="K19" i="3"/>
  <c r="E8" i="3"/>
  <c r="G17" i="3"/>
  <c r="M22" i="3"/>
  <c r="C26" i="3"/>
  <c r="C30" i="3" s="1"/>
  <c r="E32" i="3"/>
  <c r="I20" i="3"/>
  <c r="G10" i="3"/>
  <c r="C22" i="3"/>
  <c r="G18" i="3"/>
  <c r="C7" i="3"/>
  <c r="G16" i="3"/>
  <c r="E29" i="3"/>
  <c r="E16" i="3"/>
  <c r="M18" i="3"/>
  <c r="E27" i="3"/>
  <c r="I7" i="3"/>
  <c r="K7" i="3"/>
  <c r="C9" i="3"/>
  <c r="K16" i="3"/>
  <c r="C18" i="3"/>
  <c r="I8" i="3"/>
  <c r="C6" i="3"/>
  <c r="K8" i="3"/>
  <c r="E6" i="3"/>
  <c r="M8" i="3"/>
  <c r="M10" i="3" s="1"/>
  <c r="M17" i="3"/>
  <c r="E19" i="3"/>
  <c r="G27" i="3"/>
  <c r="I6" i="3"/>
  <c r="C12" i="3"/>
  <c r="K12" i="3"/>
  <c r="M16" i="3"/>
  <c r="E18" i="3"/>
  <c r="E28" i="3"/>
  <c r="K19" i="14" l="1"/>
  <c r="K28" i="13"/>
  <c r="K28" i="12"/>
  <c r="K38" i="12"/>
  <c r="K38" i="14"/>
  <c r="K19" i="11"/>
  <c r="K38" i="11"/>
  <c r="K28" i="11"/>
  <c r="K18" i="5"/>
  <c r="I11" i="5"/>
  <c r="K16" i="5"/>
  <c r="K21" i="5" s="1"/>
  <c r="K17" i="5"/>
  <c r="G11" i="5"/>
  <c r="K19" i="5"/>
  <c r="K42" i="5"/>
  <c r="K23" i="5"/>
  <c r="K42" i="8"/>
  <c r="K31" i="8"/>
  <c r="K31" i="7"/>
  <c r="K31" i="6"/>
  <c r="K21" i="8"/>
  <c r="K21" i="7"/>
  <c r="K11" i="8"/>
  <c r="K11" i="7"/>
  <c r="K21" i="6"/>
  <c r="K11" i="6"/>
  <c r="G30" i="3"/>
  <c r="K10" i="3"/>
  <c r="E10" i="3"/>
  <c r="G20" i="3"/>
  <c r="E30" i="3"/>
  <c r="C20" i="3"/>
  <c r="M20" i="3"/>
  <c r="K20" i="3"/>
  <c r="E20" i="3"/>
  <c r="I10" i="3"/>
  <c r="C10" i="3"/>
</calcChain>
</file>

<file path=xl/sharedStrings.xml><?xml version="1.0" encoding="utf-8"?>
<sst xmlns="http://schemas.openxmlformats.org/spreadsheetml/2006/main" count="887" uniqueCount="71">
  <si>
    <t>Table 1</t>
  </si>
  <si>
    <t>Fall 1975 or 1976</t>
  </si>
  <si>
    <t>Fall 1989</t>
  </si>
  <si>
    <t>Fall 1993</t>
  </si>
  <si>
    <t>Fall 1995</t>
  </si>
  <si>
    <t>Fall 1999</t>
  </si>
  <si>
    <t>Fall 2001</t>
  </si>
  <si>
    <t>Number</t>
    <phoneticPr fontId="0" type="noConversion"/>
  </si>
  <si>
    <t>Percent</t>
    <phoneticPr fontId="0" type="noConversion"/>
  </si>
  <si>
    <t>Full-Time Tenured Faculty</t>
    <phoneticPr fontId="0" type="noConversion"/>
  </si>
  <si>
    <t>Full-Time Tenure-Track Faculty</t>
    <phoneticPr fontId="0" type="noConversion"/>
  </si>
  <si>
    <t>Full-Time Non-Tenure-Track Faculty</t>
    <phoneticPr fontId="0" type="noConversion"/>
  </si>
  <si>
    <t>Part-Time Faculty</t>
    <phoneticPr fontId="0" type="noConversion"/>
  </si>
  <si>
    <t>Graduate Student Employees</t>
    <phoneticPr fontId="0" type="noConversion"/>
  </si>
  <si>
    <t>Total</t>
    <phoneticPr fontId="0" type="noConversion"/>
  </si>
  <si>
    <t>Contingent Instructional Staff</t>
    <phoneticPr fontId="0" type="noConversion"/>
  </si>
  <si>
    <t>Fall 2003</t>
  </si>
  <si>
    <t>Fall 2005</t>
  </si>
  <si>
    <t>Fall 2007</t>
  </si>
  <si>
    <t>Fall 2009</t>
  </si>
  <si>
    <t>Fall 2011</t>
  </si>
  <si>
    <t>Notes</t>
    <phoneticPr fontId="0" type="noConversion"/>
  </si>
  <si>
    <t>Source</t>
    <phoneticPr fontId="0" type="noConversion"/>
  </si>
  <si>
    <t>US Department of Education, National Center for Education Statistics, Fall Staff Survey.</t>
  </si>
  <si>
    <t>1975/1976: Figures for full-time faculty are for 1975 and are estimated; all other figures are for 1976. For 1976, full- and part-time graduate student employees are included; in later years all were part-time by definition.</t>
  </si>
  <si>
    <t>Compiled from published tabulations for years through 2009; custom tabulations from raw data files for 2011-2019. See "Data source citations, definitions, and notes" for complete data source information.</t>
  </si>
  <si>
    <t>Fall 2013</t>
  </si>
  <si>
    <t>Fall 2015</t>
  </si>
  <si>
    <t>Fall 2017</t>
  </si>
  <si>
    <t>Fall 2019</t>
  </si>
  <si>
    <t>Tabulation by John W. Curtis, Center for the Study of Academic Labor (https://csal.colostate.edu/)</t>
  </si>
  <si>
    <t>Table 2</t>
  </si>
  <si>
    <t>Change in Instructional Staff Employment, 1975/1976 to 2019, by Time Period</t>
  </si>
  <si>
    <t>Total Instructional Staff</t>
  </si>
  <si>
    <t>Contingent Instructional Staff</t>
  </si>
  <si>
    <t>Tenured/Tenure-Track Faculty</t>
  </si>
  <si>
    <t>1975/76–1989</t>
  </si>
  <si>
    <t>1989–1999</t>
  </si>
  <si>
    <t>1999–2009</t>
  </si>
  <si>
    <t>2009–2019</t>
  </si>
  <si>
    <t>1975/76–2019</t>
  </si>
  <si>
    <t>Contingent Faculty</t>
  </si>
  <si>
    <t>Table 3</t>
  </si>
  <si>
    <t>Table 4</t>
  </si>
  <si>
    <t>Change in Faculty Employment, 1975/1976 to 2019, by Time Period</t>
  </si>
  <si>
    <t>All Faculty</t>
  </si>
  <si>
    <t>Table 5</t>
  </si>
  <si>
    <t>Associate's Colleges</t>
  </si>
  <si>
    <t>Baccalaureate/
Small Master's</t>
  </si>
  <si>
    <t>Research Universities</t>
  </si>
  <si>
    <t>Master’s/
Doctoral</t>
  </si>
  <si>
    <t>All Institutions</t>
  </si>
  <si>
    <t>Instructional Staff Employment Status, by Institutional Category, 1995–2019</t>
  </si>
  <si>
    <t>Instructional Staff Employment Status, by Institutional Category and Control, 1995–2019</t>
  </si>
  <si>
    <t>Instructional Staff Employment Status, 1975/1976 to 2019</t>
  </si>
  <si>
    <t>Faculty Employment Status, 1975/1976 to 2019</t>
  </si>
  <si>
    <t>Public</t>
  </si>
  <si>
    <t>Private Non-Profit</t>
  </si>
  <si>
    <t>Private For-Profit</t>
  </si>
  <si>
    <t>n.a.</t>
  </si>
  <si>
    <t>N of institutions</t>
  </si>
  <si>
    <t>Table 7</t>
  </si>
  <si>
    <t>Faculty Employment Status, by Institutional Category, 1995–2019</t>
  </si>
  <si>
    <t>Faculty Employment Status, by Institutional Category and Control, 1995–2019</t>
  </si>
  <si>
    <t>Table 6.1</t>
  </si>
  <si>
    <t>Table 6.2</t>
  </si>
  <si>
    <t>Table 6.3</t>
  </si>
  <si>
    <t>Table 8.1</t>
  </si>
  <si>
    <t>Table 8.2</t>
  </si>
  <si>
    <t>Table 8.3</t>
  </si>
  <si>
    <t>Compiled from published tabulations for years through 2009; custom tabulations from raw data files for 2011-2019. See "A note on the data" for complete data source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</si>
</sst>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3" fontId="9" fillId="0" borderId="0" xfId="0" applyNumberFormat="1" applyFont="1"/>
    <xf numFmtId="164" fontId="9" fillId="0" borderId="0" xfId="0" applyNumberFormat="1" applyFont="1" applyAlignment="1">
      <alignment horizontal="right" indent="1"/>
    </xf>
    <xf numFmtId="0" fontId="10" fillId="0" borderId="0" xfId="0" applyFont="1" applyAlignment="1">
      <alignment horizontal="center"/>
    </xf>
    <xf numFmtId="3" fontId="9" fillId="0" borderId="2" xfId="0" applyNumberFormat="1" applyFont="1" applyBorder="1"/>
    <xf numFmtId="164" fontId="9" fillId="0" borderId="2" xfId="0" applyNumberFormat="1" applyFont="1" applyBorder="1" applyAlignment="1">
      <alignment horizontal="right" indent="1"/>
    </xf>
    <xf numFmtId="0" fontId="9" fillId="0" borderId="0" xfId="0" applyFont="1" applyAlignment="1">
      <alignment horizontal="right" indent="1"/>
    </xf>
    <xf numFmtId="0" fontId="11" fillId="0" borderId="1" xfId="0" applyFont="1" applyFill="1" applyBorder="1" applyAlignment="1">
      <alignment horizontal="center"/>
    </xf>
    <xf numFmtId="3" fontId="9" fillId="0" borderId="0" xfId="0" applyNumberFormat="1" applyFont="1" applyFill="1"/>
    <xf numFmtId="164" fontId="9" fillId="0" borderId="0" xfId="0" applyNumberFormat="1" applyFont="1" applyFill="1" applyAlignment="1">
      <alignment horizontal="right" indent="1"/>
    </xf>
    <xf numFmtId="3" fontId="9" fillId="0" borderId="2" xfId="0" applyNumberFormat="1" applyFont="1" applyFill="1" applyBorder="1"/>
    <xf numFmtId="164" fontId="9" fillId="0" borderId="2" xfId="0" applyNumberFormat="1" applyFont="1" applyFill="1" applyBorder="1" applyAlignment="1">
      <alignment horizontal="right" indent="1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3" fontId="7" fillId="0" borderId="0" xfId="0" applyNumberFormat="1" applyFont="1"/>
    <xf numFmtId="3" fontId="7" fillId="0" borderId="2" xfId="0" applyNumberFormat="1" applyFont="1" applyBorder="1"/>
    <xf numFmtId="0" fontId="11" fillId="0" borderId="3" xfId="0" applyFont="1" applyBorder="1" applyAlignment="1">
      <alignment horizontal="center"/>
    </xf>
    <xf numFmtId="3" fontId="7" fillId="0" borderId="3" xfId="0" applyNumberFormat="1" applyFont="1" applyBorder="1"/>
    <xf numFmtId="164" fontId="9" fillId="0" borderId="0" xfId="0" applyNumberFormat="1" applyFont="1" applyBorder="1" applyAlignment="1">
      <alignment horizontal="right" indent="1"/>
    </xf>
    <xf numFmtId="3" fontId="7" fillId="0" borderId="4" xfId="0" applyNumberFormat="1" applyFont="1" applyBorder="1"/>
    <xf numFmtId="0" fontId="7" fillId="0" borderId="3" xfId="0" applyFont="1" applyBorder="1"/>
    <xf numFmtId="0" fontId="7" fillId="0" borderId="0" xfId="0" applyFont="1" applyBorder="1"/>
    <xf numFmtId="3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3" fontId="2" fillId="0" borderId="2" xfId="0" applyNumberFormat="1" applyFont="1" applyBorder="1"/>
    <xf numFmtId="164" fontId="2" fillId="0" borderId="2" xfId="0" applyNumberFormat="1" applyFont="1" applyBorder="1"/>
    <xf numFmtId="0" fontId="1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86E2-DB1D-4CC2-B9AE-2828460B7150}">
  <dimension ref="A1:M5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36.33203125" style="44" customWidth="1"/>
    <col min="2" max="2" width="10.88671875" style="44" bestFit="1" customWidth="1"/>
    <col min="3" max="3" width="8.33203125" style="44" customWidth="1"/>
    <col min="4" max="4" width="10.88671875" style="44" bestFit="1" customWidth="1"/>
    <col min="5" max="5" width="8.33203125" style="44" customWidth="1"/>
    <col min="6" max="6" width="10.88671875" style="44" bestFit="1" customWidth="1"/>
    <col min="7" max="7" width="8.33203125" style="44" customWidth="1"/>
    <col min="8" max="8" width="10.88671875" style="44" bestFit="1" customWidth="1"/>
    <col min="9" max="9" width="8.33203125" style="44" customWidth="1"/>
    <col min="10" max="16384" width="8.88671875" style="44"/>
  </cols>
  <sheetData>
    <row r="1" spans="1:9" x14ac:dyDescent="0.25">
      <c r="A1" s="44" t="s">
        <v>0</v>
      </c>
    </row>
    <row r="2" spans="1:9" ht="15.6" x14ac:dyDescent="0.3">
      <c r="A2" s="2" t="s">
        <v>54</v>
      </c>
    </row>
    <row r="4" spans="1:9" ht="15.6" x14ac:dyDescent="0.3">
      <c r="B4" s="50" t="s">
        <v>1</v>
      </c>
      <c r="C4" s="50"/>
      <c r="D4" s="50" t="s">
        <v>2</v>
      </c>
      <c r="E4" s="50"/>
      <c r="F4" s="50" t="s">
        <v>3</v>
      </c>
      <c r="G4" s="50"/>
      <c r="H4" s="50" t="s">
        <v>4</v>
      </c>
      <c r="I4" s="50"/>
    </row>
    <row r="5" spans="1:9" ht="15.6" x14ac:dyDescent="0.3">
      <c r="B5" s="3" t="s">
        <v>7</v>
      </c>
      <c r="C5" s="3" t="s">
        <v>8</v>
      </c>
      <c r="D5" s="3" t="s">
        <v>7</v>
      </c>
      <c r="E5" s="3" t="s">
        <v>8</v>
      </c>
      <c r="F5" s="3" t="s">
        <v>7</v>
      </c>
      <c r="G5" s="3" t="s">
        <v>8</v>
      </c>
      <c r="H5" s="3" t="s">
        <v>7</v>
      </c>
      <c r="I5" s="3" t="s">
        <v>8</v>
      </c>
    </row>
    <row r="6" spans="1:9" x14ac:dyDescent="0.25">
      <c r="A6" s="44" t="s">
        <v>9</v>
      </c>
      <c r="B6" s="45">
        <v>227381</v>
      </c>
      <c r="C6" s="46">
        <v>28.6</v>
      </c>
      <c r="D6" s="45">
        <v>272660.61477199994</v>
      </c>
      <c r="E6" s="46">
        <v>27.6</v>
      </c>
      <c r="F6" s="45">
        <v>279424</v>
      </c>
      <c r="G6" s="46">
        <v>25</v>
      </c>
      <c r="H6" s="45">
        <v>284870</v>
      </c>
      <c r="I6" s="46">
        <v>24.8</v>
      </c>
    </row>
    <row r="7" spans="1:9" x14ac:dyDescent="0.25">
      <c r="A7" s="44" t="s">
        <v>10</v>
      </c>
      <c r="B7" s="45">
        <v>126300</v>
      </c>
      <c r="C7" s="46">
        <v>15.9</v>
      </c>
      <c r="D7" s="45">
        <v>112592.68892200002</v>
      </c>
      <c r="E7" s="46">
        <v>11.4</v>
      </c>
      <c r="F7" s="45">
        <v>114278</v>
      </c>
      <c r="G7" s="46">
        <v>10.199999999999999</v>
      </c>
      <c r="H7" s="45">
        <v>110311</v>
      </c>
      <c r="I7" s="46">
        <v>9.6</v>
      </c>
    </row>
    <row r="8" spans="1:9" x14ac:dyDescent="0.25">
      <c r="A8" s="44" t="s">
        <v>11</v>
      </c>
      <c r="B8" s="45">
        <v>80883</v>
      </c>
      <c r="C8" s="46">
        <v>10.199999999999999</v>
      </c>
      <c r="D8" s="45">
        <v>139172.696306</v>
      </c>
      <c r="E8" s="46">
        <v>14.1</v>
      </c>
      <c r="F8" s="45">
        <v>152004</v>
      </c>
      <c r="G8" s="46">
        <v>13.6</v>
      </c>
      <c r="H8" s="45">
        <v>155641</v>
      </c>
      <c r="I8" s="46">
        <v>13.6</v>
      </c>
    </row>
    <row r="9" spans="1:9" x14ac:dyDescent="0.25">
      <c r="A9" s="44" t="s">
        <v>12</v>
      </c>
      <c r="B9" s="45">
        <v>199139</v>
      </c>
      <c r="C9" s="46">
        <v>25.1</v>
      </c>
      <c r="D9" s="45">
        <v>299794</v>
      </c>
      <c r="E9" s="46">
        <v>30.4</v>
      </c>
      <c r="F9" s="45">
        <v>369768</v>
      </c>
      <c r="G9" s="46">
        <v>33.1</v>
      </c>
      <c r="H9" s="45">
        <v>380884</v>
      </c>
      <c r="I9" s="46">
        <v>33.200000000000003</v>
      </c>
    </row>
    <row r="10" spans="1:9" x14ac:dyDescent="0.25">
      <c r="A10" s="44" t="s">
        <v>13</v>
      </c>
      <c r="B10" s="45">
        <v>160086</v>
      </c>
      <c r="C10" s="46">
        <v>20.2</v>
      </c>
      <c r="D10" s="45">
        <v>163298</v>
      </c>
      <c r="E10" s="46">
        <v>16.5</v>
      </c>
      <c r="F10" s="45">
        <v>202819</v>
      </c>
      <c r="G10" s="46">
        <v>18.100000000000001</v>
      </c>
      <c r="H10" s="45">
        <v>215909</v>
      </c>
      <c r="I10" s="46">
        <v>18.8</v>
      </c>
    </row>
    <row r="11" spans="1:9" ht="15.6" x14ac:dyDescent="0.3">
      <c r="A11" s="6" t="s">
        <v>14</v>
      </c>
      <c r="B11" s="47">
        <v>793789</v>
      </c>
      <c r="C11" s="48">
        <v>100.00000000000001</v>
      </c>
      <c r="D11" s="47">
        <v>987518</v>
      </c>
      <c r="E11" s="48">
        <v>100</v>
      </c>
      <c r="F11" s="47">
        <v>1118293</v>
      </c>
      <c r="G11" s="48">
        <v>100</v>
      </c>
      <c r="H11" s="47">
        <v>1147615</v>
      </c>
      <c r="I11" s="48">
        <v>100</v>
      </c>
    </row>
    <row r="13" spans="1:9" x14ac:dyDescent="0.25">
      <c r="A13" s="44" t="s">
        <v>15</v>
      </c>
      <c r="B13" s="45">
        <v>440108</v>
      </c>
      <c r="C13" s="46">
        <v>55.443952990026311</v>
      </c>
      <c r="D13" s="45">
        <v>602264.696306</v>
      </c>
      <c r="E13" s="46">
        <v>60.987718330805109</v>
      </c>
      <c r="F13" s="45">
        <v>724591</v>
      </c>
      <c r="G13" s="46">
        <v>64.794378575203453</v>
      </c>
      <c r="H13" s="45">
        <v>752434</v>
      </c>
      <c r="I13" s="46">
        <v>65.565019627662593</v>
      </c>
    </row>
    <row r="15" spans="1:9" ht="15.6" x14ac:dyDescent="0.3">
      <c r="B15" s="50" t="s">
        <v>5</v>
      </c>
      <c r="C15" s="50"/>
      <c r="D15" s="50" t="s">
        <v>6</v>
      </c>
      <c r="E15" s="50"/>
      <c r="F15" s="50" t="s">
        <v>16</v>
      </c>
      <c r="G15" s="50"/>
      <c r="H15" s="50" t="s">
        <v>17</v>
      </c>
      <c r="I15" s="50"/>
    </row>
    <row r="16" spans="1:9" ht="15.6" x14ac:dyDescent="0.3">
      <c r="B16" s="3" t="s">
        <v>7</v>
      </c>
      <c r="C16" s="3" t="s">
        <v>8</v>
      </c>
      <c r="D16" s="3" t="s">
        <v>7</v>
      </c>
      <c r="E16" s="3" t="s">
        <v>8</v>
      </c>
      <c r="F16" s="3" t="s">
        <v>7</v>
      </c>
      <c r="G16" s="3" t="s">
        <v>8</v>
      </c>
      <c r="H16" s="3" t="s">
        <v>7</v>
      </c>
      <c r="I16" s="3" t="s">
        <v>8</v>
      </c>
    </row>
    <row r="17" spans="1:9" x14ac:dyDescent="0.25">
      <c r="A17" s="44" t="s">
        <v>9</v>
      </c>
      <c r="B17" s="45">
        <v>281984</v>
      </c>
      <c r="C17" s="46">
        <v>21.8</v>
      </c>
      <c r="D17" s="45">
        <v>278825</v>
      </c>
      <c r="E17" s="46">
        <v>20.3</v>
      </c>
      <c r="F17" s="45">
        <v>282429</v>
      </c>
      <c r="G17" s="46">
        <v>19.3</v>
      </c>
      <c r="H17" s="45">
        <v>283434</v>
      </c>
      <c r="I17" s="46">
        <v>17.8</v>
      </c>
    </row>
    <row r="18" spans="1:9" x14ac:dyDescent="0.25">
      <c r="A18" s="44" t="s">
        <v>10</v>
      </c>
      <c r="B18" s="45">
        <v>114855</v>
      </c>
      <c r="C18" s="46">
        <v>8.9</v>
      </c>
      <c r="D18" s="45">
        <v>125811</v>
      </c>
      <c r="E18" s="46">
        <v>9.1999999999999993</v>
      </c>
      <c r="F18" s="45">
        <v>128602</v>
      </c>
      <c r="G18" s="46">
        <v>8.8000000000000007</v>
      </c>
      <c r="H18" s="45">
        <v>131140</v>
      </c>
      <c r="I18" s="46">
        <v>8.1999999999999993</v>
      </c>
    </row>
    <row r="19" spans="1:9" x14ac:dyDescent="0.25">
      <c r="A19" s="44" t="s">
        <v>11</v>
      </c>
      <c r="B19" s="45">
        <v>196535</v>
      </c>
      <c r="C19" s="46">
        <v>15.2</v>
      </c>
      <c r="D19" s="45">
        <v>213232</v>
      </c>
      <c r="E19" s="46">
        <v>15.5</v>
      </c>
      <c r="F19" s="45">
        <v>219388</v>
      </c>
      <c r="G19" s="46">
        <v>15</v>
      </c>
      <c r="H19" s="45">
        <v>235171</v>
      </c>
      <c r="I19" s="46">
        <v>14.8</v>
      </c>
    </row>
    <row r="20" spans="1:9" x14ac:dyDescent="0.25">
      <c r="A20" s="44" t="s">
        <v>12</v>
      </c>
      <c r="B20" s="45">
        <v>460377</v>
      </c>
      <c r="C20" s="46">
        <v>35.5</v>
      </c>
      <c r="D20" s="45">
        <v>495315</v>
      </c>
      <c r="E20" s="46">
        <v>36</v>
      </c>
      <c r="F20" s="45">
        <v>543137</v>
      </c>
      <c r="G20" s="46">
        <v>37</v>
      </c>
      <c r="H20" s="45">
        <v>624753</v>
      </c>
      <c r="I20" s="46">
        <v>39.299999999999997</v>
      </c>
    </row>
    <row r="21" spans="1:9" x14ac:dyDescent="0.25">
      <c r="A21" s="44" t="s">
        <v>13</v>
      </c>
      <c r="B21" s="45">
        <v>242525</v>
      </c>
      <c r="C21" s="46">
        <v>18.7</v>
      </c>
      <c r="D21" s="45">
        <v>261136</v>
      </c>
      <c r="E21" s="46">
        <v>19</v>
      </c>
      <c r="F21" s="45">
        <v>292801</v>
      </c>
      <c r="G21" s="46">
        <v>20</v>
      </c>
      <c r="H21" s="45">
        <v>317146</v>
      </c>
      <c r="I21" s="46">
        <v>19.899999999999999</v>
      </c>
    </row>
    <row r="22" spans="1:9" ht="15.6" x14ac:dyDescent="0.3">
      <c r="A22" s="6" t="s">
        <v>14</v>
      </c>
      <c r="B22" s="47">
        <v>1296276</v>
      </c>
      <c r="C22" s="48">
        <v>100.10000000000001</v>
      </c>
      <c r="D22" s="47">
        <v>1374319</v>
      </c>
      <c r="E22" s="48">
        <v>100</v>
      </c>
      <c r="F22" s="47">
        <v>1466357</v>
      </c>
      <c r="G22" s="48">
        <v>100.1</v>
      </c>
      <c r="H22" s="47">
        <v>1591644</v>
      </c>
      <c r="I22" s="48">
        <v>100</v>
      </c>
    </row>
    <row r="24" spans="1:9" x14ac:dyDescent="0.25">
      <c r="A24" s="44" t="s">
        <v>15</v>
      </c>
      <c r="B24" s="45">
        <v>899437</v>
      </c>
      <c r="C24" s="46">
        <v>69.386226390058908</v>
      </c>
      <c r="D24" s="45">
        <v>969683</v>
      </c>
      <c r="E24" s="46">
        <v>70.557345128751038</v>
      </c>
      <c r="F24" s="45">
        <v>1055326</v>
      </c>
      <c r="G24" s="46">
        <v>71.969240778337067</v>
      </c>
      <c r="H24" s="45">
        <v>1177070</v>
      </c>
      <c r="I24" s="46">
        <v>73.953095038840345</v>
      </c>
    </row>
    <row r="26" spans="1:9" ht="15.6" x14ac:dyDescent="0.3">
      <c r="B26" s="50" t="s">
        <v>18</v>
      </c>
      <c r="C26" s="50"/>
      <c r="D26" s="50" t="s">
        <v>19</v>
      </c>
      <c r="E26" s="50"/>
      <c r="F26" s="50" t="s">
        <v>20</v>
      </c>
      <c r="G26" s="50"/>
      <c r="H26" s="52" t="s">
        <v>26</v>
      </c>
      <c r="I26" s="52"/>
    </row>
    <row r="27" spans="1:9" ht="15.6" x14ac:dyDescent="0.3">
      <c r="B27" s="3" t="s">
        <v>7</v>
      </c>
      <c r="C27" s="3" t="s">
        <v>8</v>
      </c>
      <c r="D27" s="3" t="s">
        <v>7</v>
      </c>
      <c r="E27" s="3" t="s">
        <v>8</v>
      </c>
      <c r="F27" s="3" t="s">
        <v>7</v>
      </c>
      <c r="G27" s="3" t="s">
        <v>8</v>
      </c>
      <c r="H27" s="10" t="s">
        <v>7</v>
      </c>
      <c r="I27" s="10" t="s">
        <v>8</v>
      </c>
    </row>
    <row r="28" spans="1:9" x14ac:dyDescent="0.25">
      <c r="A28" s="44" t="s">
        <v>9</v>
      </c>
      <c r="B28" s="45">
        <v>290581</v>
      </c>
      <c r="C28" s="46">
        <v>17.2</v>
      </c>
      <c r="D28" s="45">
        <v>297460</v>
      </c>
      <c r="E28" s="46">
        <v>16.8</v>
      </c>
      <c r="F28" s="45">
        <v>308103</v>
      </c>
      <c r="G28" s="46">
        <v>16.600000000000001</v>
      </c>
      <c r="H28" s="45">
        <v>306989</v>
      </c>
      <c r="I28" s="46">
        <v>17</v>
      </c>
    </row>
    <row r="29" spans="1:9" x14ac:dyDescent="0.25">
      <c r="A29" s="44" t="s">
        <v>10</v>
      </c>
      <c r="B29" s="45">
        <v>134826</v>
      </c>
      <c r="C29" s="46">
        <v>8</v>
      </c>
      <c r="D29" s="45">
        <v>135250</v>
      </c>
      <c r="E29" s="46">
        <v>7.6</v>
      </c>
      <c r="F29" s="45">
        <v>128199</v>
      </c>
      <c r="G29" s="46">
        <v>6.9</v>
      </c>
      <c r="H29" s="45">
        <v>124619</v>
      </c>
      <c r="I29" s="46">
        <v>6.9</v>
      </c>
    </row>
    <row r="30" spans="1:9" x14ac:dyDescent="0.25">
      <c r="A30" s="44" t="s">
        <v>11</v>
      </c>
      <c r="B30" s="45">
        <v>251361</v>
      </c>
      <c r="C30" s="46">
        <v>14.9</v>
      </c>
      <c r="D30" s="45">
        <v>266441</v>
      </c>
      <c r="E30" s="46">
        <v>15.1</v>
      </c>
      <c r="F30" s="45">
        <v>290749</v>
      </c>
      <c r="G30" s="46">
        <v>15.7</v>
      </c>
      <c r="H30" s="45">
        <v>267831</v>
      </c>
      <c r="I30" s="46">
        <v>14.8</v>
      </c>
    </row>
    <row r="31" spans="1:9" x14ac:dyDescent="0.25">
      <c r="A31" s="44" t="s">
        <v>12</v>
      </c>
      <c r="B31" s="45">
        <v>684668</v>
      </c>
      <c r="C31" s="46">
        <v>40.5</v>
      </c>
      <c r="D31" s="45">
        <v>727098</v>
      </c>
      <c r="E31" s="46">
        <v>41.1</v>
      </c>
      <c r="F31" s="45">
        <v>768430</v>
      </c>
      <c r="G31" s="46">
        <v>41.5</v>
      </c>
      <c r="H31" s="45">
        <v>740642</v>
      </c>
      <c r="I31" s="46">
        <v>41</v>
      </c>
    </row>
    <row r="32" spans="1:9" x14ac:dyDescent="0.25">
      <c r="A32" s="44" t="s">
        <v>13</v>
      </c>
      <c r="B32" s="45">
        <v>328979</v>
      </c>
      <c r="C32" s="46">
        <v>19.5</v>
      </c>
      <c r="D32" s="45">
        <v>342393</v>
      </c>
      <c r="E32" s="46">
        <v>19.399999999999999</v>
      </c>
      <c r="F32" s="45">
        <v>356743</v>
      </c>
      <c r="G32" s="46">
        <v>19.3</v>
      </c>
      <c r="H32" s="45">
        <v>364533</v>
      </c>
      <c r="I32" s="46">
        <v>20.2</v>
      </c>
    </row>
    <row r="33" spans="1:13" ht="15.6" x14ac:dyDescent="0.3">
      <c r="A33" s="6" t="s">
        <v>14</v>
      </c>
      <c r="B33" s="47">
        <v>1690415</v>
      </c>
      <c r="C33" s="48">
        <v>100.1</v>
      </c>
      <c r="D33" s="47">
        <v>1768642</v>
      </c>
      <c r="E33" s="48">
        <v>100</v>
      </c>
      <c r="F33" s="47">
        <v>1852224</v>
      </c>
      <c r="G33" s="48">
        <v>100</v>
      </c>
      <c r="H33" s="47">
        <v>1804614</v>
      </c>
      <c r="I33" s="48">
        <v>99.9</v>
      </c>
    </row>
    <row r="35" spans="1:13" x14ac:dyDescent="0.25">
      <c r="A35" s="44" t="s">
        <v>15</v>
      </c>
      <c r="B35" s="45">
        <v>1265008</v>
      </c>
      <c r="C35" s="46">
        <v>74.834167941008573</v>
      </c>
      <c r="D35" s="45">
        <v>1335932</v>
      </c>
      <c r="E35" s="46">
        <v>75.534336513551068</v>
      </c>
      <c r="F35" s="45">
        <v>1415922</v>
      </c>
      <c r="G35" s="46">
        <v>76.444425728205658</v>
      </c>
      <c r="H35" s="45">
        <v>1373006</v>
      </c>
      <c r="I35" s="46">
        <v>76.083084803730884</v>
      </c>
    </row>
    <row r="37" spans="1:13" ht="15.6" x14ac:dyDescent="0.3">
      <c r="B37" s="50" t="s">
        <v>27</v>
      </c>
      <c r="C37" s="50"/>
      <c r="D37" s="50" t="s">
        <v>28</v>
      </c>
      <c r="E37" s="50"/>
      <c r="F37" s="50" t="s">
        <v>29</v>
      </c>
      <c r="G37" s="50"/>
    </row>
    <row r="38" spans="1:13" ht="15.6" x14ac:dyDescent="0.3">
      <c r="B38" s="3" t="s">
        <v>7</v>
      </c>
      <c r="C38" s="3" t="s">
        <v>8</v>
      </c>
      <c r="D38" s="3" t="s">
        <v>7</v>
      </c>
      <c r="E38" s="3" t="s">
        <v>8</v>
      </c>
      <c r="F38" s="3" t="s">
        <v>7</v>
      </c>
      <c r="G38" s="3" t="s">
        <v>8</v>
      </c>
    </row>
    <row r="39" spans="1:13" x14ac:dyDescent="0.25">
      <c r="A39" s="44" t="s">
        <v>9</v>
      </c>
      <c r="B39" s="45">
        <v>307196</v>
      </c>
      <c r="C39" s="46">
        <v>17</v>
      </c>
      <c r="D39" s="45">
        <v>301441</v>
      </c>
      <c r="E39" s="46">
        <v>16.7</v>
      </c>
      <c r="F39" s="45">
        <v>302829</v>
      </c>
      <c r="G39" s="46">
        <v>16.7</v>
      </c>
    </row>
    <row r="40" spans="1:13" x14ac:dyDescent="0.25">
      <c r="A40" s="44" t="s">
        <v>10</v>
      </c>
      <c r="B40" s="45">
        <v>126167</v>
      </c>
      <c r="C40" s="46">
        <v>7</v>
      </c>
      <c r="D40" s="45">
        <v>130096</v>
      </c>
      <c r="E40" s="46">
        <v>7.2</v>
      </c>
      <c r="F40" s="45">
        <v>129306</v>
      </c>
      <c r="G40" s="46">
        <v>7.1</v>
      </c>
    </row>
    <row r="41" spans="1:13" x14ac:dyDescent="0.25">
      <c r="A41" s="44" t="s">
        <v>11</v>
      </c>
      <c r="B41" s="45">
        <v>277400</v>
      </c>
      <c r="C41" s="46">
        <v>15.3</v>
      </c>
      <c r="D41" s="45">
        <v>286943</v>
      </c>
      <c r="E41" s="46">
        <v>15.9</v>
      </c>
      <c r="F41" s="45">
        <v>300427</v>
      </c>
      <c r="G41" s="46">
        <v>16.600000000000001</v>
      </c>
    </row>
    <row r="42" spans="1:13" x14ac:dyDescent="0.25">
      <c r="A42" s="44" t="s">
        <v>12</v>
      </c>
      <c r="B42" s="45">
        <v>732351</v>
      </c>
      <c r="C42" s="46">
        <v>40.4</v>
      </c>
      <c r="D42" s="45">
        <v>710217</v>
      </c>
      <c r="E42" s="46">
        <v>39.299999999999997</v>
      </c>
      <c r="F42" s="45">
        <v>694858</v>
      </c>
      <c r="G42" s="46">
        <v>38.299999999999997</v>
      </c>
    </row>
    <row r="43" spans="1:13" x14ac:dyDescent="0.25">
      <c r="A43" s="44" t="s">
        <v>13</v>
      </c>
      <c r="B43" s="45">
        <v>367990</v>
      </c>
      <c r="C43" s="46">
        <v>20.3</v>
      </c>
      <c r="D43" s="45">
        <v>377625</v>
      </c>
      <c r="E43" s="46">
        <v>20.9</v>
      </c>
      <c r="F43" s="45">
        <v>385295</v>
      </c>
      <c r="G43" s="46">
        <v>21.3</v>
      </c>
    </row>
    <row r="44" spans="1:13" ht="15.6" x14ac:dyDescent="0.3">
      <c r="A44" s="6" t="s">
        <v>14</v>
      </c>
      <c r="B44" s="47">
        <v>1811104</v>
      </c>
      <c r="C44" s="48">
        <v>99.999999999999986</v>
      </c>
      <c r="D44" s="47">
        <v>1806322</v>
      </c>
      <c r="E44" s="48">
        <v>100</v>
      </c>
      <c r="F44" s="47">
        <v>1812715</v>
      </c>
      <c r="G44" s="48">
        <v>99.999999999999986</v>
      </c>
    </row>
    <row r="45" spans="1:13" x14ac:dyDescent="0.25">
      <c r="B45" s="45"/>
      <c r="C45" s="46"/>
      <c r="D45" s="45"/>
      <c r="E45" s="46"/>
      <c r="F45" s="45"/>
      <c r="G45" s="46"/>
    </row>
    <row r="46" spans="1:13" x14ac:dyDescent="0.25">
      <c r="A46" s="44" t="s">
        <v>15</v>
      </c>
      <c r="B46" s="45">
        <v>1377741</v>
      </c>
      <c r="C46" s="46">
        <v>76.099999999999994</v>
      </c>
      <c r="D46" s="45">
        <v>1374785</v>
      </c>
      <c r="E46" s="46">
        <v>76.099999999999994</v>
      </c>
      <c r="F46" s="45">
        <v>1380580</v>
      </c>
      <c r="G46" s="46">
        <v>76.2</v>
      </c>
    </row>
    <row r="48" spans="1:13" ht="15.6" x14ac:dyDescent="0.3">
      <c r="A48" s="2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30" customHeight="1" x14ac:dyDescent="0.25">
      <c r="A49" s="51" t="s">
        <v>24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6" x14ac:dyDescent="0.3">
      <c r="A51" s="2" t="s">
        <v>22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 t="s">
        <v>23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49" t="s">
        <v>70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 t="s">
        <v>30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mergeCells count="16">
    <mergeCell ref="B4:C4"/>
    <mergeCell ref="D4:E4"/>
    <mergeCell ref="F4:G4"/>
    <mergeCell ref="H4:I4"/>
    <mergeCell ref="B15:C15"/>
    <mergeCell ref="D15:E15"/>
    <mergeCell ref="F15:G15"/>
    <mergeCell ref="H15:I15"/>
    <mergeCell ref="B37:C37"/>
    <mergeCell ref="D37:E37"/>
    <mergeCell ref="F37:G37"/>
    <mergeCell ref="A49:M49"/>
    <mergeCell ref="B26:C26"/>
    <mergeCell ref="D26:E26"/>
    <mergeCell ref="F26:G26"/>
    <mergeCell ref="H26:I2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A10F-99E2-48A3-9995-2EE6FD175AB5}">
  <sheetPr>
    <pageSetUpPr fitToPage="1"/>
  </sheetPr>
  <dimension ref="A1:K40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3" t="s">
        <v>67</v>
      </c>
    </row>
    <row r="2" spans="1:11" ht="15.6" x14ac:dyDescent="0.3">
      <c r="A2" s="2" t="s">
        <v>63</v>
      </c>
    </row>
    <row r="4" spans="1:11" ht="30" customHeight="1" x14ac:dyDescent="0.3">
      <c r="A4" s="35" t="s">
        <v>56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40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6">
        <v>49910</v>
      </c>
      <c r="C6" s="5">
        <f>ROUND(100*(B6/B$10),1)</f>
        <v>18</v>
      </c>
      <c r="D6" s="29">
        <v>15855</v>
      </c>
      <c r="E6" s="30">
        <f>ROUND(100*(D6/D$10),1)</f>
        <v>29.3</v>
      </c>
      <c r="F6" s="29">
        <v>74558</v>
      </c>
      <c r="G6" s="30">
        <f>ROUND(100*(F6/F$10),1)</f>
        <v>44</v>
      </c>
      <c r="H6" s="29">
        <v>74941</v>
      </c>
      <c r="I6" s="30">
        <f>ROUND(100*(H6/H$10),1)</f>
        <v>46.1</v>
      </c>
      <c r="J6" s="29">
        <f>SUM(B6,D6,F6,H6)</f>
        <v>215264</v>
      </c>
      <c r="K6" s="30">
        <f>ROUND(100*(J6/J$10),1)</f>
        <v>32.5</v>
      </c>
    </row>
    <row r="7" spans="1:11" x14ac:dyDescent="0.25">
      <c r="A7" s="24" t="s">
        <v>10</v>
      </c>
      <c r="B7" s="26">
        <v>11991</v>
      </c>
      <c r="C7" s="5">
        <f>ROUND(100*(B7/B$10),1)</f>
        <v>4.3</v>
      </c>
      <c r="D7" s="29">
        <v>8352</v>
      </c>
      <c r="E7" s="30">
        <f>ROUND(100*(D7/D$10),1)</f>
        <v>15.5</v>
      </c>
      <c r="F7" s="29">
        <v>27897</v>
      </c>
      <c r="G7" s="30">
        <f>ROUND(100*(F7/F$10),1)</f>
        <v>16.5</v>
      </c>
      <c r="H7" s="29">
        <v>23289</v>
      </c>
      <c r="I7" s="30">
        <f>ROUND(100*(H7/H$10),1)</f>
        <v>14.3</v>
      </c>
      <c r="J7" s="29">
        <f t="shared" ref="J7:J11" si="0">SUM(B7,D7,F7,H7)</f>
        <v>71529</v>
      </c>
      <c r="K7" s="30">
        <f>ROUND(100*(J7/J$10),1)</f>
        <v>10.8</v>
      </c>
    </row>
    <row r="8" spans="1:11" x14ac:dyDescent="0.25">
      <c r="A8" s="24" t="s">
        <v>11</v>
      </c>
      <c r="B8" s="26">
        <v>35785</v>
      </c>
      <c r="C8" s="5">
        <f>ROUND(100*(B8/B$10),1)</f>
        <v>12.9</v>
      </c>
      <c r="D8" s="29">
        <v>12360</v>
      </c>
      <c r="E8" s="30">
        <f>ROUND(100*(D8/D$10),1)</f>
        <v>22.9</v>
      </c>
      <c r="F8" s="29">
        <v>19950</v>
      </c>
      <c r="G8" s="30">
        <f>ROUND(100*(F8/F$10),1)</f>
        <v>11.8</v>
      </c>
      <c r="H8" s="29">
        <v>36222</v>
      </c>
      <c r="I8" s="30">
        <f>ROUND(100*(H8/H$10),1)</f>
        <v>22.3</v>
      </c>
      <c r="J8" s="29">
        <f t="shared" si="0"/>
        <v>104317</v>
      </c>
      <c r="K8" s="30">
        <f>ROUND(100*(J8/J$10),1)</f>
        <v>15.7</v>
      </c>
    </row>
    <row r="9" spans="1:11" x14ac:dyDescent="0.25">
      <c r="A9" s="24" t="s">
        <v>12</v>
      </c>
      <c r="B9" s="26">
        <v>179021</v>
      </c>
      <c r="C9" s="5">
        <f>ROUND(100*(B9/B$10),1)</f>
        <v>64.7</v>
      </c>
      <c r="D9" s="29">
        <v>17482</v>
      </c>
      <c r="E9" s="30">
        <f>ROUND(100*(D9/D$10),1)</f>
        <v>32.299999999999997</v>
      </c>
      <c r="F9" s="29">
        <v>47079</v>
      </c>
      <c r="G9" s="30">
        <f>ROUND(100*(F9/F$10),1)</f>
        <v>27.8</v>
      </c>
      <c r="H9" s="29">
        <v>28116</v>
      </c>
      <c r="I9" s="30">
        <f>ROUND(100*(H9/H$10),1)</f>
        <v>17.3</v>
      </c>
      <c r="J9" s="29">
        <f t="shared" si="0"/>
        <v>271698</v>
      </c>
      <c r="K9" s="30">
        <f>ROUND(100*(J9/J$10),1)</f>
        <v>41</v>
      </c>
    </row>
    <row r="10" spans="1:11" ht="15.6" x14ac:dyDescent="0.3">
      <c r="A10" s="6" t="s">
        <v>14</v>
      </c>
      <c r="B10" s="27">
        <f t="shared" ref="B10:K10" si="1">SUM(B6:B9)</f>
        <v>276707</v>
      </c>
      <c r="C10" s="8">
        <f t="shared" si="1"/>
        <v>99.9</v>
      </c>
      <c r="D10" s="31">
        <f t="shared" si="1"/>
        <v>54049</v>
      </c>
      <c r="E10" s="8">
        <f t="shared" si="1"/>
        <v>99.999999999999986</v>
      </c>
      <c r="F10" s="31">
        <f t="shared" si="1"/>
        <v>169484</v>
      </c>
      <c r="G10" s="8">
        <f t="shared" si="1"/>
        <v>100.1</v>
      </c>
      <c r="H10" s="31">
        <f t="shared" si="1"/>
        <v>162568</v>
      </c>
      <c r="I10" s="8">
        <f t="shared" si="1"/>
        <v>100</v>
      </c>
      <c r="J10" s="31">
        <f t="shared" si="1"/>
        <v>662808</v>
      </c>
      <c r="K10" s="8">
        <f t="shared" si="1"/>
        <v>100</v>
      </c>
    </row>
    <row r="11" spans="1:11" x14ac:dyDescent="0.25">
      <c r="A11" s="39" t="s">
        <v>60</v>
      </c>
      <c r="B11" s="26">
        <v>1028</v>
      </c>
      <c r="D11" s="32">
        <v>215</v>
      </c>
      <c r="E11" s="33"/>
      <c r="F11" s="32">
        <v>321</v>
      </c>
      <c r="G11" s="33"/>
      <c r="H11" s="32">
        <v>85</v>
      </c>
      <c r="I11" s="33"/>
      <c r="J11" s="29">
        <f t="shared" si="0"/>
        <v>1649</v>
      </c>
      <c r="K11" s="33"/>
    </row>
    <row r="12" spans="1:11" x14ac:dyDescent="0.25">
      <c r="A12" s="41" t="s">
        <v>41</v>
      </c>
      <c r="B12" s="4">
        <f>SUM(B8:B9)</f>
        <v>214806</v>
      </c>
      <c r="C12" s="5">
        <f>100*(B12/B$10)</f>
        <v>77.629405833607393</v>
      </c>
      <c r="D12" s="34">
        <f>SUM(D8:D9)</f>
        <v>29842</v>
      </c>
      <c r="E12" s="30">
        <f>100*(D12/D$10)</f>
        <v>55.212862402634642</v>
      </c>
      <c r="F12" s="34">
        <f>SUM(F8:F9)</f>
        <v>67029</v>
      </c>
      <c r="G12" s="30">
        <f>100*(F12/F$10)</f>
        <v>39.54886596964905</v>
      </c>
      <c r="H12" s="34">
        <f>SUM(H8:H9)</f>
        <v>64338</v>
      </c>
      <c r="I12" s="30">
        <f>100*(H12/H$10)</f>
        <v>39.576054328035035</v>
      </c>
      <c r="J12" s="34">
        <f>SUM(J8:J9)</f>
        <v>376015</v>
      </c>
      <c r="K12" s="30">
        <f>100*(J12/J$10)</f>
        <v>56.73060675187989</v>
      </c>
    </row>
    <row r="13" spans="1:11" x14ac:dyDescent="0.25">
      <c r="D13" s="32"/>
      <c r="E13" s="33"/>
      <c r="F13" s="32"/>
      <c r="G13" s="33"/>
      <c r="H13" s="32"/>
      <c r="I13" s="33"/>
      <c r="J13" s="32"/>
      <c r="K13" s="33"/>
    </row>
    <row r="14" spans="1:11" ht="15.6" x14ac:dyDescent="0.3">
      <c r="A14" s="40">
        <v>2005</v>
      </c>
      <c r="B14" s="23" t="s">
        <v>7</v>
      </c>
      <c r="C14" s="23" t="s">
        <v>8</v>
      </c>
      <c r="D14" s="28" t="s">
        <v>7</v>
      </c>
      <c r="E14" s="23" t="s">
        <v>8</v>
      </c>
      <c r="F14" s="28" t="s">
        <v>7</v>
      </c>
      <c r="G14" s="23" t="s">
        <v>8</v>
      </c>
      <c r="H14" s="28" t="s">
        <v>7</v>
      </c>
      <c r="I14" s="23" t="s">
        <v>8</v>
      </c>
      <c r="J14" s="28" t="s">
        <v>7</v>
      </c>
      <c r="K14" s="23" t="s">
        <v>8</v>
      </c>
    </row>
    <row r="15" spans="1:11" x14ac:dyDescent="0.25">
      <c r="A15" s="24" t="s">
        <v>9</v>
      </c>
      <c r="B15" s="26">
        <v>48278</v>
      </c>
      <c r="C15" s="5">
        <f>ROUND(100*(B15/B$19),1)</f>
        <v>13.3</v>
      </c>
      <c r="D15" s="29">
        <v>16609</v>
      </c>
      <c r="E15" s="30">
        <f>ROUND(100*(D15/D$19),1)</f>
        <v>24.1</v>
      </c>
      <c r="F15" s="29">
        <v>51236</v>
      </c>
      <c r="G15" s="30">
        <f>ROUND(100*(F15/F$19),1)</f>
        <v>32.9</v>
      </c>
      <c r="H15" s="29">
        <v>92099</v>
      </c>
      <c r="I15" s="30">
        <f>ROUND(100*(H15/H$19),1)</f>
        <v>37.5</v>
      </c>
      <c r="J15" s="29">
        <f>SUM(B15,D15,F15,H15)</f>
        <v>208222</v>
      </c>
      <c r="K15" s="30">
        <f>ROUND(100*(J15/J$19),1)</f>
        <v>25</v>
      </c>
    </row>
    <row r="16" spans="1:11" x14ac:dyDescent="0.25">
      <c r="A16" s="24" t="s">
        <v>10</v>
      </c>
      <c r="B16" s="26">
        <v>17104</v>
      </c>
      <c r="C16" s="5">
        <f>ROUND(100*(B16/B$19),1)</f>
        <v>4.7</v>
      </c>
      <c r="D16" s="29">
        <v>9726</v>
      </c>
      <c r="E16" s="30">
        <f>ROUND(100*(D16/D$19),1)</f>
        <v>14.1</v>
      </c>
      <c r="F16" s="29">
        <v>25831</v>
      </c>
      <c r="G16" s="30">
        <f>ROUND(100*(F16/F$19),1)</f>
        <v>16.600000000000001</v>
      </c>
      <c r="H16" s="29">
        <v>35139</v>
      </c>
      <c r="I16" s="30">
        <f>ROUND(100*(H16/H$19),1)</f>
        <v>14.3</v>
      </c>
      <c r="J16" s="29">
        <f t="shared" ref="J16:J18" si="2">SUM(B16,D16,F16,H16)</f>
        <v>87800</v>
      </c>
      <c r="K16" s="30">
        <f>ROUND(100*(J16/J$19),1)</f>
        <v>10.5</v>
      </c>
    </row>
    <row r="17" spans="1:11" x14ac:dyDescent="0.25">
      <c r="A17" s="24" t="s">
        <v>11</v>
      </c>
      <c r="B17" s="26">
        <v>48780</v>
      </c>
      <c r="C17" s="5">
        <f>ROUND(100*(B17/B$19),1)</f>
        <v>13.4</v>
      </c>
      <c r="D17" s="29">
        <v>17694</v>
      </c>
      <c r="E17" s="30">
        <f>ROUND(100*(D17/D$19),1)</f>
        <v>25.7</v>
      </c>
      <c r="F17" s="29">
        <v>20153</v>
      </c>
      <c r="G17" s="30">
        <f>ROUND(100*(F17/F$19),1)</f>
        <v>13</v>
      </c>
      <c r="H17" s="29">
        <v>60028</v>
      </c>
      <c r="I17" s="30">
        <f>ROUND(100*(H17/H$19),1)</f>
        <v>24.4</v>
      </c>
      <c r="J17" s="29">
        <f t="shared" si="2"/>
        <v>146655</v>
      </c>
      <c r="K17" s="30">
        <f>ROUND(100*(J17/J$19),1)</f>
        <v>17.600000000000001</v>
      </c>
    </row>
    <row r="18" spans="1:11" x14ac:dyDescent="0.25">
      <c r="A18" s="24" t="s">
        <v>12</v>
      </c>
      <c r="B18" s="26">
        <v>249986</v>
      </c>
      <c r="C18" s="5">
        <f>ROUND(100*(B18/B$19),1)</f>
        <v>68.599999999999994</v>
      </c>
      <c r="D18" s="29">
        <v>24808</v>
      </c>
      <c r="E18" s="30">
        <f>ROUND(100*(D18/D$19),1)</f>
        <v>36</v>
      </c>
      <c r="F18" s="29">
        <v>58291</v>
      </c>
      <c r="G18" s="30">
        <f>ROUND(100*(F18/F$19),1)</f>
        <v>37.5</v>
      </c>
      <c r="H18" s="29">
        <v>58248</v>
      </c>
      <c r="I18" s="30">
        <f>ROUND(100*(H18/H$19),1)</f>
        <v>23.7</v>
      </c>
      <c r="J18" s="29">
        <f t="shared" si="2"/>
        <v>391333</v>
      </c>
      <c r="K18" s="30">
        <f>ROUND(100*(J18/J$19),1)</f>
        <v>46.9</v>
      </c>
    </row>
    <row r="19" spans="1:11" ht="15.6" x14ac:dyDescent="0.3">
      <c r="A19" s="6" t="s">
        <v>14</v>
      </c>
      <c r="B19" s="27">
        <f t="shared" ref="B19:K19" si="3">SUM(B15:B18)</f>
        <v>364148</v>
      </c>
      <c r="C19" s="8">
        <f t="shared" si="3"/>
        <v>100</v>
      </c>
      <c r="D19" s="31">
        <f t="shared" si="3"/>
        <v>68837</v>
      </c>
      <c r="E19" s="8">
        <f t="shared" si="3"/>
        <v>99.9</v>
      </c>
      <c r="F19" s="31">
        <f t="shared" si="3"/>
        <v>155511</v>
      </c>
      <c r="G19" s="8">
        <f t="shared" si="3"/>
        <v>100</v>
      </c>
      <c r="H19" s="31">
        <f t="shared" si="3"/>
        <v>245514</v>
      </c>
      <c r="I19" s="8">
        <f t="shared" si="3"/>
        <v>99.899999999999991</v>
      </c>
      <c r="J19" s="31">
        <f t="shared" si="3"/>
        <v>834010</v>
      </c>
      <c r="K19" s="8">
        <f t="shared" si="3"/>
        <v>100</v>
      </c>
    </row>
    <row r="20" spans="1:11" x14ac:dyDescent="0.25">
      <c r="A20" s="39" t="s">
        <v>60</v>
      </c>
      <c r="B20" s="26">
        <v>1049</v>
      </c>
      <c r="D20" s="32">
        <v>244</v>
      </c>
      <c r="E20" s="33"/>
      <c r="F20" s="32">
        <v>271</v>
      </c>
      <c r="G20" s="33"/>
      <c r="H20" s="32">
        <v>139</v>
      </c>
      <c r="I20" s="33"/>
      <c r="J20" s="29">
        <f t="shared" ref="J20" si="4">SUM(B20,D20,F20,H20)</f>
        <v>1703</v>
      </c>
      <c r="K20" s="33"/>
    </row>
    <row r="21" spans="1:11" x14ac:dyDescent="0.25">
      <c r="A21" s="41" t="s">
        <v>41</v>
      </c>
      <c r="B21" s="4">
        <f>SUM(B17:B18)</f>
        <v>298766</v>
      </c>
      <c r="C21" s="5">
        <f t="shared" ref="C21:E21" si="5">ROUND(100*(B21/B$19),1)</f>
        <v>82</v>
      </c>
      <c r="D21" s="34">
        <f>SUM(D17:D18)</f>
        <v>42502</v>
      </c>
      <c r="E21" s="30">
        <f t="shared" si="5"/>
        <v>61.7</v>
      </c>
      <c r="F21" s="34">
        <f>SUM(F17:F18)</f>
        <v>78444</v>
      </c>
      <c r="G21" s="30">
        <f t="shared" ref="G21:I21" si="6">ROUND(100*(F21/F$19),1)</f>
        <v>50.4</v>
      </c>
      <c r="H21" s="34">
        <f>SUM(H17:H18)</f>
        <v>118276</v>
      </c>
      <c r="I21" s="30">
        <f t="shared" si="6"/>
        <v>48.2</v>
      </c>
      <c r="J21" s="34">
        <f>SUM(J17:J18)</f>
        <v>537988</v>
      </c>
      <c r="K21" s="30">
        <f t="shared" ref="K21" si="7">ROUND(100*(J21/J$19),1)</f>
        <v>64.5</v>
      </c>
    </row>
    <row r="22" spans="1:11" x14ac:dyDescent="0.25">
      <c r="D22" s="32"/>
      <c r="E22" s="33"/>
      <c r="F22" s="32"/>
      <c r="G22" s="33"/>
      <c r="H22" s="32"/>
      <c r="I22" s="33"/>
      <c r="J22" s="32"/>
      <c r="K22" s="33"/>
    </row>
    <row r="23" spans="1:11" ht="15.6" x14ac:dyDescent="0.3">
      <c r="A23" s="40">
        <v>2015</v>
      </c>
      <c r="B23" s="23" t="s">
        <v>7</v>
      </c>
      <c r="C23" s="23" t="s">
        <v>8</v>
      </c>
      <c r="D23" s="28" t="s">
        <v>7</v>
      </c>
      <c r="E23" s="23" t="s">
        <v>8</v>
      </c>
      <c r="F23" s="28" t="s">
        <v>7</v>
      </c>
      <c r="G23" s="23" t="s">
        <v>8</v>
      </c>
      <c r="H23" s="28" t="s">
        <v>7</v>
      </c>
      <c r="I23" s="23" t="s">
        <v>8</v>
      </c>
      <c r="J23" s="28" t="s">
        <v>7</v>
      </c>
      <c r="K23" s="23" t="s">
        <v>8</v>
      </c>
    </row>
    <row r="24" spans="1:11" x14ac:dyDescent="0.25">
      <c r="A24" s="24" t="s">
        <v>9</v>
      </c>
      <c r="B24" s="26">
        <v>50253</v>
      </c>
      <c r="C24" s="5">
        <f>ROUND(100*(B24/B$28),1)</f>
        <v>13</v>
      </c>
      <c r="D24" s="29">
        <v>13504</v>
      </c>
      <c r="E24" s="5">
        <f>ROUND(100*(D24/D$28),1)</f>
        <v>21.8</v>
      </c>
      <c r="F24" s="29">
        <v>53113</v>
      </c>
      <c r="G24" s="5">
        <f>ROUND(100*(F24/F$28),1)</f>
        <v>30.3</v>
      </c>
      <c r="H24" s="29">
        <v>101292</v>
      </c>
      <c r="I24" s="5">
        <f>ROUND(100*(H24/H$28),1)</f>
        <v>36.799999999999997</v>
      </c>
      <c r="J24" s="29">
        <f>SUM(B24,D24,F24,H24)</f>
        <v>218162</v>
      </c>
      <c r="K24" s="5">
        <f>ROUND(100*(J24/J$28),1)</f>
        <v>24.3</v>
      </c>
    </row>
    <row r="25" spans="1:11" x14ac:dyDescent="0.25">
      <c r="A25" s="24" t="s">
        <v>10</v>
      </c>
      <c r="B25" s="26">
        <v>17471</v>
      </c>
      <c r="C25" s="5">
        <f>ROUND(100*(B25/B$28),1)</f>
        <v>4.5</v>
      </c>
      <c r="D25" s="29">
        <v>6432</v>
      </c>
      <c r="E25" s="5">
        <f>ROUND(100*(D25/D$28),1)</f>
        <v>10.4</v>
      </c>
      <c r="F25" s="29">
        <v>22563</v>
      </c>
      <c r="G25" s="5">
        <f>ROUND(100*(F25/F$28),1)</f>
        <v>12.9</v>
      </c>
      <c r="H25" s="29">
        <v>36221</v>
      </c>
      <c r="I25" s="5">
        <f>ROUND(100*(H25/H$28),1)</f>
        <v>13.2</v>
      </c>
      <c r="J25" s="29">
        <f t="shared" ref="J25:J27" si="8">SUM(B25,D25,F25,H25)</f>
        <v>82687</v>
      </c>
      <c r="K25" s="5">
        <f>ROUND(100*(J25/J$28),1)</f>
        <v>9.1999999999999993</v>
      </c>
    </row>
    <row r="26" spans="1:11" x14ac:dyDescent="0.25">
      <c r="A26" s="24" t="s">
        <v>11</v>
      </c>
      <c r="B26" s="26">
        <v>54318</v>
      </c>
      <c r="C26" s="5">
        <f>ROUND(100*(B26/B$28),1)</f>
        <v>14.1</v>
      </c>
      <c r="D26" s="29">
        <v>19093</v>
      </c>
      <c r="E26" s="5">
        <f>ROUND(100*(D26/D$28),1)</f>
        <v>30.8</v>
      </c>
      <c r="F26" s="29">
        <v>24336</v>
      </c>
      <c r="G26" s="5">
        <f>ROUND(100*(F26/F$28),1)</f>
        <v>13.9</v>
      </c>
      <c r="H26" s="29">
        <v>67586</v>
      </c>
      <c r="I26" s="5">
        <f>ROUND(100*(H26/H$28),1)</f>
        <v>24.6</v>
      </c>
      <c r="J26" s="29">
        <f t="shared" si="8"/>
        <v>165333</v>
      </c>
      <c r="K26" s="5">
        <f>ROUND(100*(J26/J$28),1)</f>
        <v>18.399999999999999</v>
      </c>
    </row>
    <row r="27" spans="1:11" x14ac:dyDescent="0.25">
      <c r="A27" s="24" t="s">
        <v>12</v>
      </c>
      <c r="B27" s="26">
        <v>263444</v>
      </c>
      <c r="C27" s="5">
        <f>ROUND(100*(B27/B$28),1)</f>
        <v>68.3</v>
      </c>
      <c r="D27" s="29">
        <v>22987</v>
      </c>
      <c r="E27" s="5">
        <f>ROUND(100*(D27/D$28),1)</f>
        <v>37.1</v>
      </c>
      <c r="F27" s="29">
        <v>75380</v>
      </c>
      <c r="G27" s="5">
        <f>ROUND(100*(F27/F$28),1)</f>
        <v>43</v>
      </c>
      <c r="H27" s="29">
        <v>69994</v>
      </c>
      <c r="I27" s="5">
        <f>ROUND(100*(H27/H$28),1)</f>
        <v>25.4</v>
      </c>
      <c r="J27" s="29">
        <f t="shared" si="8"/>
        <v>431805</v>
      </c>
      <c r="K27" s="5">
        <f>ROUND(100*(J27/J$28),1)</f>
        <v>48.1</v>
      </c>
    </row>
    <row r="28" spans="1:11" ht="15.6" x14ac:dyDescent="0.3">
      <c r="A28" s="6" t="s">
        <v>14</v>
      </c>
      <c r="B28" s="27">
        <f t="shared" ref="B28:K28" si="9">SUM(B24:B27)</f>
        <v>385486</v>
      </c>
      <c r="C28" s="8">
        <f t="shared" si="9"/>
        <v>99.9</v>
      </c>
      <c r="D28" s="27">
        <f t="shared" si="9"/>
        <v>62016</v>
      </c>
      <c r="E28" s="8">
        <f t="shared" si="9"/>
        <v>100.1</v>
      </c>
      <c r="F28" s="27">
        <f t="shared" si="9"/>
        <v>175392</v>
      </c>
      <c r="G28" s="8">
        <f t="shared" si="9"/>
        <v>100.1</v>
      </c>
      <c r="H28" s="27">
        <f t="shared" si="9"/>
        <v>275093</v>
      </c>
      <c r="I28" s="8">
        <f t="shared" si="9"/>
        <v>100</v>
      </c>
      <c r="J28" s="31">
        <f t="shared" si="9"/>
        <v>897987</v>
      </c>
      <c r="K28" s="8">
        <f t="shared" si="9"/>
        <v>100</v>
      </c>
    </row>
    <row r="29" spans="1:11" x14ac:dyDescent="0.25">
      <c r="A29" s="39" t="s">
        <v>60</v>
      </c>
      <c r="B29" s="26">
        <v>1026</v>
      </c>
      <c r="D29" s="24">
        <v>210</v>
      </c>
      <c r="F29" s="24">
        <v>309</v>
      </c>
      <c r="H29" s="24">
        <v>156</v>
      </c>
      <c r="J29" s="29">
        <f t="shared" ref="J29" si="10">SUM(B29,D29,F29,H29)</f>
        <v>1701</v>
      </c>
      <c r="K29" s="33"/>
    </row>
    <row r="30" spans="1:11" x14ac:dyDescent="0.25">
      <c r="A30" s="41" t="s">
        <v>41</v>
      </c>
      <c r="B30" s="4">
        <f>SUM(B26:B27)</f>
        <v>317762</v>
      </c>
      <c r="C30" s="5">
        <f>ROUND(100*(B30/B$28),1)</f>
        <v>82.4</v>
      </c>
      <c r="D30" s="4">
        <f>SUM(D26:D27)</f>
        <v>42080</v>
      </c>
      <c r="E30" s="5">
        <f>ROUND(100*(D30/D$28),1)</f>
        <v>67.900000000000006</v>
      </c>
      <c r="F30" s="4">
        <f>SUM(F26:F27)</f>
        <v>99716</v>
      </c>
      <c r="G30" s="5">
        <f>ROUND(100*(F30/F$28),1)</f>
        <v>56.9</v>
      </c>
      <c r="H30" s="4">
        <f>SUM(H26:H27)</f>
        <v>137580</v>
      </c>
      <c r="I30" s="5">
        <f>ROUND(100*(H30/H$28),1)</f>
        <v>50</v>
      </c>
      <c r="J30" s="34">
        <f>SUM(J26:J27)</f>
        <v>597138</v>
      </c>
      <c r="K30" s="5">
        <f t="shared" ref="K30" si="11">ROUND(100*(J30/J$28),1)</f>
        <v>66.5</v>
      </c>
    </row>
    <row r="32" spans="1:11" ht="30" customHeight="1" x14ac:dyDescent="0.3">
      <c r="B32" s="53" t="s">
        <v>47</v>
      </c>
      <c r="C32" s="53"/>
      <c r="D32" s="54" t="s">
        <v>48</v>
      </c>
      <c r="E32" s="55"/>
      <c r="F32" s="54" t="s">
        <v>50</v>
      </c>
      <c r="G32" s="55"/>
      <c r="H32" s="54" t="s">
        <v>49</v>
      </c>
      <c r="I32" s="55"/>
      <c r="J32" s="56" t="s">
        <v>51</v>
      </c>
      <c r="K32" s="57"/>
    </row>
    <row r="33" spans="1:11" ht="15.6" x14ac:dyDescent="0.3">
      <c r="A33" s="40">
        <v>2019</v>
      </c>
      <c r="B33" s="23" t="s">
        <v>7</v>
      </c>
      <c r="C33" s="23" t="s">
        <v>8</v>
      </c>
      <c r="D33" s="28" t="s">
        <v>7</v>
      </c>
      <c r="E33" s="23" t="s">
        <v>8</v>
      </c>
      <c r="F33" s="28" t="s">
        <v>7</v>
      </c>
      <c r="G33" s="23" t="s">
        <v>8</v>
      </c>
      <c r="H33" s="28" t="s">
        <v>7</v>
      </c>
      <c r="I33" s="23" t="s">
        <v>8</v>
      </c>
      <c r="J33" s="28" t="s">
        <v>7</v>
      </c>
      <c r="K33" s="23" t="s">
        <v>8</v>
      </c>
    </row>
    <row r="34" spans="1:11" x14ac:dyDescent="0.25">
      <c r="A34" s="24" t="s">
        <v>9</v>
      </c>
      <c r="B34" s="26">
        <v>47234</v>
      </c>
      <c r="C34" s="5">
        <f>ROUND(100*(B34/B$38),1)</f>
        <v>13</v>
      </c>
      <c r="D34" s="26">
        <v>12233</v>
      </c>
      <c r="E34" s="5">
        <f>ROUND(100*(D34/D$38),1)</f>
        <v>20.399999999999999</v>
      </c>
      <c r="F34" s="26">
        <v>52708</v>
      </c>
      <c r="G34" s="5">
        <f>ROUND(100*(F34/F$38),1)</f>
        <v>28.9</v>
      </c>
      <c r="H34" s="26">
        <v>102742</v>
      </c>
      <c r="I34" s="5">
        <f>ROUND(100*(H34/H$38),1)</f>
        <v>34</v>
      </c>
      <c r="J34" s="29">
        <f>SUM(B34,D34,F34,H34)</f>
        <v>214917</v>
      </c>
      <c r="K34" s="5">
        <f>ROUND(100*(J34/J$38),1)</f>
        <v>23.7</v>
      </c>
    </row>
    <row r="35" spans="1:11" x14ac:dyDescent="0.25">
      <c r="A35" s="24" t="s">
        <v>10</v>
      </c>
      <c r="B35" s="26">
        <v>18367</v>
      </c>
      <c r="C35" s="5">
        <f>ROUND(100*(B35/B$38),1)</f>
        <v>5.0999999999999996</v>
      </c>
      <c r="D35" s="26">
        <v>5960</v>
      </c>
      <c r="E35" s="5">
        <f>ROUND(100*(D35/D$38),1)</f>
        <v>10</v>
      </c>
      <c r="F35" s="26">
        <v>22987</v>
      </c>
      <c r="G35" s="5">
        <f>ROUND(100*(F35/F$38),1)</f>
        <v>12.6</v>
      </c>
      <c r="H35" s="26">
        <v>39187</v>
      </c>
      <c r="I35" s="5">
        <f>ROUND(100*(H35/H$38),1)</f>
        <v>13</v>
      </c>
      <c r="J35" s="29">
        <f t="shared" ref="J35:J37" si="12">SUM(B35,D35,F35,H35)</f>
        <v>86501</v>
      </c>
      <c r="K35" s="5">
        <f>ROUND(100*(J35/J$38),1)</f>
        <v>9.5</v>
      </c>
    </row>
    <row r="36" spans="1:11" x14ac:dyDescent="0.25">
      <c r="A36" s="24" t="s">
        <v>11</v>
      </c>
      <c r="B36" s="26">
        <v>54997</v>
      </c>
      <c r="C36" s="5">
        <f>ROUND(100*(B36/B$38),1)</f>
        <v>15.2</v>
      </c>
      <c r="D36" s="26">
        <v>19450</v>
      </c>
      <c r="E36" s="5">
        <f>ROUND(100*(D36/D$38),1)</f>
        <v>32.5</v>
      </c>
      <c r="F36" s="26">
        <v>27408</v>
      </c>
      <c r="G36" s="5">
        <f>ROUND(100*(F36/F$38),1)</f>
        <v>15</v>
      </c>
      <c r="H36" s="26">
        <v>83412</v>
      </c>
      <c r="I36" s="5">
        <f>ROUND(100*(H36/H$38),1)</f>
        <v>27.6</v>
      </c>
      <c r="J36" s="29">
        <f t="shared" si="12"/>
        <v>185267</v>
      </c>
      <c r="K36" s="5">
        <f>ROUND(100*(J36/J$38),1)</f>
        <v>20.399999999999999</v>
      </c>
    </row>
    <row r="37" spans="1:11" x14ac:dyDescent="0.25">
      <c r="A37" s="24" t="s">
        <v>12</v>
      </c>
      <c r="B37" s="26">
        <v>242330</v>
      </c>
      <c r="C37" s="5">
        <f>ROUND(100*(B37/B$38),1)</f>
        <v>66.8</v>
      </c>
      <c r="D37" s="26">
        <v>22242</v>
      </c>
      <c r="E37" s="5">
        <f>ROUND(100*(D37/D$38),1)</f>
        <v>37.1</v>
      </c>
      <c r="F37" s="26">
        <v>79412</v>
      </c>
      <c r="G37" s="5">
        <f>ROUND(100*(F37/F$38),1)</f>
        <v>43.5</v>
      </c>
      <c r="H37" s="26">
        <v>77023</v>
      </c>
      <c r="I37" s="5">
        <f>ROUND(100*(H37/H$38),1)</f>
        <v>25.5</v>
      </c>
      <c r="J37" s="29">
        <f t="shared" si="12"/>
        <v>421007</v>
      </c>
      <c r="K37" s="5">
        <f>ROUND(100*(J37/J$38),1)</f>
        <v>46.4</v>
      </c>
    </row>
    <row r="38" spans="1:11" ht="15.6" x14ac:dyDescent="0.3">
      <c r="A38" s="6" t="s">
        <v>14</v>
      </c>
      <c r="B38" s="27">
        <f t="shared" ref="B38:K38" si="13">SUM(B34:B37)</f>
        <v>362928</v>
      </c>
      <c r="C38" s="8">
        <f t="shared" si="13"/>
        <v>100.1</v>
      </c>
      <c r="D38" s="27">
        <f t="shared" si="13"/>
        <v>59885</v>
      </c>
      <c r="E38" s="8">
        <f t="shared" si="13"/>
        <v>100</v>
      </c>
      <c r="F38" s="27">
        <f t="shared" si="13"/>
        <v>182515</v>
      </c>
      <c r="G38" s="8">
        <f t="shared" si="13"/>
        <v>100</v>
      </c>
      <c r="H38" s="27">
        <f t="shared" si="13"/>
        <v>302364</v>
      </c>
      <c r="I38" s="8">
        <f t="shared" si="13"/>
        <v>100.1</v>
      </c>
      <c r="J38" s="31">
        <f t="shared" si="13"/>
        <v>907692</v>
      </c>
      <c r="K38" s="8">
        <f t="shared" si="13"/>
        <v>100</v>
      </c>
    </row>
    <row r="39" spans="1:11" x14ac:dyDescent="0.25">
      <c r="A39" s="39" t="s">
        <v>60</v>
      </c>
      <c r="B39" s="26">
        <v>1014</v>
      </c>
      <c r="D39" s="24">
        <v>203</v>
      </c>
      <c r="F39" s="24">
        <v>306</v>
      </c>
      <c r="H39" s="24">
        <v>156</v>
      </c>
      <c r="J39" s="29">
        <f t="shared" ref="J39" si="14">SUM(B39,D39,F39,H39)</f>
        <v>1679</v>
      </c>
    </row>
    <row r="40" spans="1:11" x14ac:dyDescent="0.25">
      <c r="A40" s="41" t="s">
        <v>41</v>
      </c>
      <c r="B40" s="4">
        <f>SUM(B36:B37)</f>
        <v>297327</v>
      </c>
      <c r="C40" s="5">
        <f>ROUND(100*(B40/B$38),1)</f>
        <v>81.900000000000006</v>
      </c>
      <c r="D40" s="4">
        <f>SUM(D36:D37)</f>
        <v>41692</v>
      </c>
      <c r="E40" s="5">
        <f>ROUND(100*(D40/D$38),1)</f>
        <v>69.599999999999994</v>
      </c>
      <c r="F40" s="4">
        <f>SUM(F36:F37)</f>
        <v>106820</v>
      </c>
      <c r="G40" s="5">
        <f>ROUND(100*(F40/F$38),1)</f>
        <v>58.5</v>
      </c>
      <c r="H40" s="4">
        <f>SUM(H36:H37)</f>
        <v>160435</v>
      </c>
      <c r="I40" s="5">
        <f>ROUND(100*(H40/H$38),1)</f>
        <v>53.1</v>
      </c>
      <c r="J40" s="34">
        <f>SUM(J36:J37)</f>
        <v>606274</v>
      </c>
      <c r="K40" s="5">
        <f t="shared" ref="K40" si="15">ROUND(100*(J40/J$38),1)</f>
        <v>66.8</v>
      </c>
    </row>
  </sheetData>
  <mergeCells count="10">
    <mergeCell ref="B32:C32"/>
    <mergeCell ref="D32:E32"/>
    <mergeCell ref="F32:G32"/>
    <mergeCell ref="H32:I32"/>
    <mergeCell ref="J32:K32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EBA5-EB12-45E3-84A5-BD4E17340A5C}">
  <sheetPr>
    <pageSetUpPr fitToPage="1"/>
  </sheetPr>
  <dimension ref="A1:K40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3" t="s">
        <v>68</v>
      </c>
    </row>
    <row r="2" spans="1:11" ht="15.6" x14ac:dyDescent="0.3">
      <c r="A2" s="2" t="s">
        <v>63</v>
      </c>
    </row>
    <row r="4" spans="1:11" ht="30" customHeight="1" x14ac:dyDescent="0.3">
      <c r="A4" s="35" t="s">
        <v>57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40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4">
        <v>918</v>
      </c>
      <c r="C6" s="5">
        <f>ROUND(100*(B6/B$10),1)</f>
        <v>11.8</v>
      </c>
      <c r="D6" s="29">
        <v>27568</v>
      </c>
      <c r="E6" s="30">
        <f>ROUND(100*(D6/D$10),1)</f>
        <v>24.6</v>
      </c>
      <c r="F6" s="29">
        <v>22230</v>
      </c>
      <c r="G6" s="30">
        <f>ROUND(100*(F6/F$10),1)</f>
        <v>27.5</v>
      </c>
      <c r="H6" s="29">
        <v>22952</v>
      </c>
      <c r="I6" s="30">
        <f>ROUND(100*(H6/H$10),1)</f>
        <v>33.1</v>
      </c>
      <c r="J6" s="29">
        <f>SUM(B6,D6,F6,H6)</f>
        <v>73668</v>
      </c>
      <c r="K6" s="30">
        <f>ROUND(100*(J6/J$10),1)</f>
        <v>27.3</v>
      </c>
    </row>
    <row r="7" spans="1:11" x14ac:dyDescent="0.25">
      <c r="A7" s="24" t="s">
        <v>10</v>
      </c>
      <c r="B7" s="24">
        <v>420</v>
      </c>
      <c r="C7" s="5">
        <f>ROUND(100*(B7/B$10),1)</f>
        <v>5.4</v>
      </c>
      <c r="D7" s="29">
        <v>17024</v>
      </c>
      <c r="E7" s="30">
        <f>ROUND(100*(D7/D$10),1)</f>
        <v>15.2</v>
      </c>
      <c r="F7" s="29">
        <v>10755</v>
      </c>
      <c r="G7" s="30">
        <f>ROUND(100*(F7/F$10),1)</f>
        <v>13.3</v>
      </c>
      <c r="H7" s="29">
        <v>11791</v>
      </c>
      <c r="I7" s="30">
        <f>ROUND(100*(H7/H$10),1)</f>
        <v>17</v>
      </c>
      <c r="J7" s="29">
        <f t="shared" ref="J7:J9" si="0">SUM(B7,D7,F7,H7)</f>
        <v>39990</v>
      </c>
      <c r="K7" s="30">
        <f>ROUND(100*(J7/J$10),1)</f>
        <v>14.8</v>
      </c>
    </row>
    <row r="8" spans="1:11" x14ac:dyDescent="0.25">
      <c r="A8" s="24" t="s">
        <v>11</v>
      </c>
      <c r="B8" s="26">
        <v>2677</v>
      </c>
      <c r="C8" s="5">
        <f>ROUND(100*(B8/B$10),1)</f>
        <v>34.4</v>
      </c>
      <c r="D8" s="29">
        <v>22727</v>
      </c>
      <c r="E8" s="30">
        <f>ROUND(100*(D8/D$10),1)</f>
        <v>20.3</v>
      </c>
      <c r="F8" s="29">
        <v>9182</v>
      </c>
      <c r="G8" s="30">
        <f>ROUND(100*(F8/F$10),1)</f>
        <v>11.3</v>
      </c>
      <c r="H8" s="29">
        <v>15527</v>
      </c>
      <c r="I8" s="30">
        <f>ROUND(100*(H8/H$10),1)</f>
        <v>22.4</v>
      </c>
      <c r="J8" s="29">
        <f t="shared" si="0"/>
        <v>50113</v>
      </c>
      <c r="K8" s="30">
        <f>ROUND(100*(J8/J$10),1)</f>
        <v>18.5</v>
      </c>
    </row>
    <row r="9" spans="1:11" x14ac:dyDescent="0.25">
      <c r="A9" s="24" t="s">
        <v>12</v>
      </c>
      <c r="B9" s="26">
        <v>3756</v>
      </c>
      <c r="C9" s="5">
        <f>ROUND(100*(B9/B$10),1)</f>
        <v>48.3</v>
      </c>
      <c r="D9" s="29">
        <v>44817</v>
      </c>
      <c r="E9" s="30">
        <f>ROUND(100*(D9/D$10),1)</f>
        <v>40</v>
      </c>
      <c r="F9" s="29">
        <v>38774</v>
      </c>
      <c r="G9" s="30">
        <f>ROUND(100*(F9/F$10),1)</f>
        <v>47.9</v>
      </c>
      <c r="H9" s="29">
        <v>19100</v>
      </c>
      <c r="I9" s="30">
        <f>ROUND(100*(H9/H$10),1)</f>
        <v>27.5</v>
      </c>
      <c r="J9" s="29">
        <f t="shared" si="0"/>
        <v>106447</v>
      </c>
      <c r="K9" s="30">
        <f>ROUND(100*(J9/J$10),1)</f>
        <v>39.4</v>
      </c>
    </row>
    <row r="10" spans="1:11" ht="15.6" x14ac:dyDescent="0.3">
      <c r="A10" s="6" t="s">
        <v>14</v>
      </c>
      <c r="B10" s="27">
        <f t="shared" ref="B10:K10" si="1">SUM(B6:B9)</f>
        <v>7771</v>
      </c>
      <c r="C10" s="8">
        <f t="shared" si="1"/>
        <v>99.9</v>
      </c>
      <c r="D10" s="31">
        <f t="shared" si="1"/>
        <v>112136</v>
      </c>
      <c r="E10" s="8">
        <f t="shared" si="1"/>
        <v>100.1</v>
      </c>
      <c r="F10" s="31">
        <f t="shared" si="1"/>
        <v>80941</v>
      </c>
      <c r="G10" s="8">
        <f t="shared" si="1"/>
        <v>100</v>
      </c>
      <c r="H10" s="31">
        <f t="shared" si="1"/>
        <v>69370</v>
      </c>
      <c r="I10" s="8">
        <f t="shared" si="1"/>
        <v>100</v>
      </c>
      <c r="J10" s="31">
        <f t="shared" si="1"/>
        <v>270218</v>
      </c>
      <c r="K10" s="8">
        <f t="shared" si="1"/>
        <v>100</v>
      </c>
    </row>
    <row r="11" spans="1:11" x14ac:dyDescent="0.25">
      <c r="A11" s="39" t="s">
        <v>60</v>
      </c>
      <c r="B11" s="24">
        <v>194</v>
      </c>
      <c r="D11" s="29">
        <v>1397</v>
      </c>
      <c r="E11" s="33"/>
      <c r="F11" s="32">
        <v>337</v>
      </c>
      <c r="G11" s="33"/>
      <c r="H11" s="32">
        <v>40</v>
      </c>
      <c r="I11" s="33"/>
      <c r="J11" s="29">
        <f>SUM(B11,D11,F11,H11)</f>
        <v>1968</v>
      </c>
      <c r="K11" s="33"/>
    </row>
    <row r="12" spans="1:11" x14ac:dyDescent="0.25">
      <c r="A12" s="41" t="s">
        <v>41</v>
      </c>
      <c r="B12" s="4">
        <f>SUM(B8:B9)</f>
        <v>6433</v>
      </c>
      <c r="C12" s="5">
        <f>100*(B12/B$10)</f>
        <v>82.782138720885342</v>
      </c>
      <c r="D12" s="34">
        <f>SUM(D8:D9)</f>
        <v>67544</v>
      </c>
      <c r="E12" s="30">
        <f>100*(D12/D$10)</f>
        <v>60.234001569522718</v>
      </c>
      <c r="F12" s="34">
        <f>SUM(F8:F9)</f>
        <v>47956</v>
      </c>
      <c r="G12" s="30">
        <f>100*(F12/F$10)</f>
        <v>59.248094290903254</v>
      </c>
      <c r="H12" s="34">
        <f>SUM(H8:H9)</f>
        <v>34627</v>
      </c>
      <c r="I12" s="30">
        <f>100*(H12/H$10)</f>
        <v>49.916390370477153</v>
      </c>
      <c r="J12" s="34">
        <f>SUM(J8:J9)</f>
        <v>156560</v>
      </c>
      <c r="K12" s="30">
        <f>100*(J12/J$10)</f>
        <v>57.938405287582619</v>
      </c>
    </row>
    <row r="13" spans="1:11" x14ac:dyDescent="0.25">
      <c r="D13" s="32"/>
      <c r="E13" s="33"/>
      <c r="F13" s="32"/>
      <c r="G13" s="33"/>
      <c r="H13" s="32"/>
      <c r="I13" s="33"/>
      <c r="J13" s="32"/>
      <c r="K13" s="33"/>
    </row>
    <row r="14" spans="1:11" ht="15.6" x14ac:dyDescent="0.3">
      <c r="A14" s="40">
        <v>2005</v>
      </c>
      <c r="B14" s="23" t="s">
        <v>7</v>
      </c>
      <c r="C14" s="23" t="s">
        <v>8</v>
      </c>
      <c r="D14" s="28" t="s">
        <v>7</v>
      </c>
      <c r="E14" s="23" t="s">
        <v>8</v>
      </c>
      <c r="F14" s="28" t="s">
        <v>7</v>
      </c>
      <c r="G14" s="23" t="s">
        <v>8</v>
      </c>
      <c r="H14" s="28" t="s">
        <v>7</v>
      </c>
      <c r="I14" s="23" t="s">
        <v>8</v>
      </c>
      <c r="J14" s="28" t="s">
        <v>7</v>
      </c>
      <c r="K14" s="23" t="s">
        <v>8</v>
      </c>
    </row>
    <row r="15" spans="1:11" x14ac:dyDescent="0.25">
      <c r="A15" s="24" t="s">
        <v>9</v>
      </c>
      <c r="B15" s="24">
        <v>256</v>
      </c>
      <c r="C15" s="5">
        <f>ROUND(100*(B15/B$19),1)</f>
        <v>5.7</v>
      </c>
      <c r="D15" s="29">
        <v>25585</v>
      </c>
      <c r="E15" s="30">
        <f>ROUND(100*(D15/D$19),1)</f>
        <v>21.2</v>
      </c>
      <c r="F15" s="29">
        <v>23499</v>
      </c>
      <c r="G15" s="30">
        <f>ROUND(100*(F15/F$19),1)</f>
        <v>18.399999999999999</v>
      </c>
      <c r="H15" s="29">
        <v>30247</v>
      </c>
      <c r="I15" s="30">
        <f>ROUND(100*(H15/H$19),1)</f>
        <v>29.4</v>
      </c>
      <c r="J15" s="29">
        <f>SUM(B15,D15,F15,H15)</f>
        <v>79587</v>
      </c>
      <c r="K15" s="30">
        <f>ROUND(100*(J15/J$19),1)</f>
        <v>22.4</v>
      </c>
    </row>
    <row r="16" spans="1:11" x14ac:dyDescent="0.25">
      <c r="A16" s="24" t="s">
        <v>10</v>
      </c>
      <c r="B16" s="24">
        <v>107</v>
      </c>
      <c r="C16" s="5">
        <f>ROUND(100*(B16/B$19),1)</f>
        <v>2.4</v>
      </c>
      <c r="D16" s="29">
        <v>16444</v>
      </c>
      <c r="E16" s="30">
        <f>ROUND(100*(D16/D$19),1)</f>
        <v>13.7</v>
      </c>
      <c r="F16" s="29">
        <v>12177</v>
      </c>
      <c r="G16" s="30">
        <f>ROUND(100*(F16/F$19),1)</f>
        <v>9.5</v>
      </c>
      <c r="H16" s="29">
        <v>15466</v>
      </c>
      <c r="I16" s="30">
        <f>ROUND(100*(H16/H$19),1)</f>
        <v>15</v>
      </c>
      <c r="J16" s="29">
        <f t="shared" ref="J16:J18" si="2">SUM(B16,D16,F16,H16)</f>
        <v>44194</v>
      </c>
      <c r="K16" s="30">
        <f>ROUND(100*(J16/J$19),1)</f>
        <v>12.4</v>
      </c>
    </row>
    <row r="17" spans="1:11" x14ac:dyDescent="0.25">
      <c r="A17" s="24" t="s">
        <v>11</v>
      </c>
      <c r="B17" s="26">
        <v>1770</v>
      </c>
      <c r="C17" s="5">
        <f>ROUND(100*(B17/B$19),1)</f>
        <v>39.4</v>
      </c>
      <c r="D17" s="29">
        <v>25789</v>
      </c>
      <c r="E17" s="30">
        <f>ROUND(100*(D17/D$19),1)</f>
        <v>21.4</v>
      </c>
      <c r="F17" s="29">
        <v>16338</v>
      </c>
      <c r="G17" s="30">
        <f>ROUND(100*(F17/F$19),1)</f>
        <v>12.8</v>
      </c>
      <c r="H17" s="29">
        <v>28662</v>
      </c>
      <c r="I17" s="30">
        <f>ROUND(100*(H17/H$19),1)</f>
        <v>27.8</v>
      </c>
      <c r="J17" s="29">
        <f t="shared" si="2"/>
        <v>72559</v>
      </c>
      <c r="K17" s="30">
        <f>ROUND(100*(J17/J$19),1)</f>
        <v>20.399999999999999</v>
      </c>
    </row>
    <row r="18" spans="1:11" x14ac:dyDescent="0.25">
      <c r="A18" s="24" t="s">
        <v>12</v>
      </c>
      <c r="B18" s="26">
        <v>2365</v>
      </c>
      <c r="C18" s="5">
        <f>ROUND(100*(B18/B$19),1)</f>
        <v>52.6</v>
      </c>
      <c r="D18" s="29">
        <v>52585</v>
      </c>
      <c r="E18" s="30">
        <f>ROUND(100*(D18/D$19),1)</f>
        <v>43.7</v>
      </c>
      <c r="F18" s="29">
        <v>75642</v>
      </c>
      <c r="G18" s="30">
        <f>ROUND(100*(F18/F$19),1)</f>
        <v>59.3</v>
      </c>
      <c r="H18" s="29">
        <v>28658</v>
      </c>
      <c r="I18" s="30">
        <f>ROUND(100*(H18/H$19),1)</f>
        <v>27.8</v>
      </c>
      <c r="J18" s="29">
        <f t="shared" si="2"/>
        <v>159250</v>
      </c>
      <c r="K18" s="30">
        <f>ROUND(100*(J18/J$19),1)</f>
        <v>44.8</v>
      </c>
    </row>
    <row r="19" spans="1:11" ht="15.6" x14ac:dyDescent="0.3">
      <c r="A19" s="6" t="s">
        <v>14</v>
      </c>
      <c r="B19" s="27">
        <f t="shared" ref="B19:K19" si="3">SUM(B15:B18)</f>
        <v>4498</v>
      </c>
      <c r="C19" s="8">
        <f t="shared" si="3"/>
        <v>100.1</v>
      </c>
      <c r="D19" s="31">
        <f t="shared" si="3"/>
        <v>120403</v>
      </c>
      <c r="E19" s="8">
        <f t="shared" si="3"/>
        <v>100</v>
      </c>
      <c r="F19" s="31">
        <f t="shared" si="3"/>
        <v>127656</v>
      </c>
      <c r="G19" s="8">
        <f t="shared" si="3"/>
        <v>100</v>
      </c>
      <c r="H19" s="31">
        <f t="shared" si="3"/>
        <v>103033</v>
      </c>
      <c r="I19" s="8">
        <f t="shared" si="3"/>
        <v>100</v>
      </c>
      <c r="J19" s="31">
        <f t="shared" si="3"/>
        <v>355590</v>
      </c>
      <c r="K19" s="8">
        <f t="shared" si="3"/>
        <v>100</v>
      </c>
    </row>
    <row r="20" spans="1:11" x14ac:dyDescent="0.25">
      <c r="A20" s="39" t="s">
        <v>60</v>
      </c>
      <c r="B20" s="24">
        <v>98</v>
      </c>
      <c r="D20" s="29">
        <v>1031</v>
      </c>
      <c r="E20" s="33"/>
      <c r="F20" s="32">
        <v>328</v>
      </c>
      <c r="G20" s="33"/>
      <c r="H20" s="32">
        <v>60</v>
      </c>
      <c r="I20" s="33"/>
      <c r="J20" s="29">
        <f>SUM(B20,D20,F20,H20)</f>
        <v>1517</v>
      </c>
      <c r="K20" s="33"/>
    </row>
    <row r="21" spans="1:11" x14ac:dyDescent="0.25">
      <c r="A21" s="41" t="s">
        <v>41</v>
      </c>
      <c r="B21" s="4">
        <f>SUM(B17:B18)</f>
        <v>4135</v>
      </c>
      <c r="C21" s="5">
        <f t="shared" ref="C21:E21" si="4">ROUND(100*(B21/B$19),1)</f>
        <v>91.9</v>
      </c>
      <c r="D21" s="34">
        <f>SUM(D17:D18)</f>
        <v>78374</v>
      </c>
      <c r="E21" s="30">
        <f t="shared" si="4"/>
        <v>65.099999999999994</v>
      </c>
      <c r="F21" s="34">
        <f>SUM(F17:F18)</f>
        <v>91980</v>
      </c>
      <c r="G21" s="30">
        <f t="shared" ref="G21:I21" si="5">ROUND(100*(F21/F$19),1)</f>
        <v>72.099999999999994</v>
      </c>
      <c r="H21" s="34">
        <f>SUM(H17:H18)</f>
        <v>57320</v>
      </c>
      <c r="I21" s="30">
        <f t="shared" si="5"/>
        <v>55.6</v>
      </c>
      <c r="J21" s="34">
        <f>SUM(J17:J18)</f>
        <v>231809</v>
      </c>
      <c r="K21" s="30">
        <f t="shared" ref="K21" si="6">ROUND(100*(J21/J$19),1)</f>
        <v>65.2</v>
      </c>
    </row>
    <row r="22" spans="1:11" x14ac:dyDescent="0.25">
      <c r="D22" s="32"/>
      <c r="E22" s="33"/>
      <c r="F22" s="32"/>
      <c r="G22" s="33"/>
      <c r="H22" s="32"/>
      <c r="I22" s="33"/>
      <c r="J22" s="32"/>
      <c r="K22" s="33"/>
    </row>
    <row r="23" spans="1:11" ht="15.6" x14ac:dyDescent="0.3">
      <c r="A23" s="40">
        <v>2015</v>
      </c>
      <c r="B23" s="23" t="s">
        <v>7</v>
      </c>
      <c r="C23" s="23" t="s">
        <v>8</v>
      </c>
      <c r="D23" s="28" t="s">
        <v>7</v>
      </c>
      <c r="E23" s="23" t="s">
        <v>8</v>
      </c>
      <c r="F23" s="28" t="s">
        <v>7</v>
      </c>
      <c r="G23" s="23" t="s">
        <v>8</v>
      </c>
      <c r="H23" s="28" t="s">
        <v>7</v>
      </c>
      <c r="I23" s="23" t="s">
        <v>8</v>
      </c>
      <c r="J23" s="28" t="s">
        <v>7</v>
      </c>
      <c r="K23" s="23" t="s">
        <v>8</v>
      </c>
    </row>
    <row r="24" spans="1:11" x14ac:dyDescent="0.25">
      <c r="A24" s="24" t="s">
        <v>9</v>
      </c>
      <c r="B24" s="24">
        <v>206</v>
      </c>
      <c r="C24" s="5">
        <f>ROUND(100*(B24/B$28),1)</f>
        <v>2</v>
      </c>
      <c r="D24" s="29">
        <v>25666</v>
      </c>
      <c r="E24" s="5">
        <f>ROUND(100*(D24/D$28),1)</f>
        <v>18.7</v>
      </c>
      <c r="F24" s="29">
        <v>27665</v>
      </c>
      <c r="G24" s="5">
        <f>ROUND(100*(F24/F$28),1)</f>
        <v>15.9</v>
      </c>
      <c r="H24" s="29">
        <v>35244</v>
      </c>
      <c r="I24" s="5">
        <f>ROUND(100*(H24/H$28),1)</f>
        <v>30.6</v>
      </c>
      <c r="J24" s="29">
        <f>SUM(B24,D24,F24,H24)</f>
        <v>88781</v>
      </c>
      <c r="K24" s="5">
        <f>ROUND(100*(J24/J$28),1)</f>
        <v>20.3</v>
      </c>
    </row>
    <row r="25" spans="1:11" x14ac:dyDescent="0.25">
      <c r="A25" s="24" t="s">
        <v>10</v>
      </c>
      <c r="B25" s="24">
        <v>95</v>
      </c>
      <c r="C25" s="5">
        <f>ROUND(100*(B25/B$28),1)</f>
        <v>0.9</v>
      </c>
      <c r="D25" s="29">
        <v>15496</v>
      </c>
      <c r="E25" s="5">
        <f>ROUND(100*(D25/D$28),1)</f>
        <v>11.3</v>
      </c>
      <c r="F25" s="29">
        <v>12915</v>
      </c>
      <c r="G25" s="5">
        <f>ROUND(100*(F25/F$28),1)</f>
        <v>7.4</v>
      </c>
      <c r="H25" s="29">
        <v>14894</v>
      </c>
      <c r="I25" s="5">
        <f>ROUND(100*(H25/H$28),1)</f>
        <v>12.9</v>
      </c>
      <c r="J25" s="29">
        <f t="shared" ref="J25:J27" si="7">SUM(B25,D25,F25,H25)</f>
        <v>43400</v>
      </c>
      <c r="K25" s="5">
        <f>ROUND(100*(J25/J$28),1)</f>
        <v>9.9</v>
      </c>
    </row>
    <row r="26" spans="1:11" x14ac:dyDescent="0.25">
      <c r="A26" s="24" t="s">
        <v>11</v>
      </c>
      <c r="B26" s="26">
        <v>2964</v>
      </c>
      <c r="C26" s="5">
        <f>ROUND(100*(B26/B$28),1)</f>
        <v>29.5</v>
      </c>
      <c r="D26" s="29">
        <v>31351</v>
      </c>
      <c r="E26" s="5">
        <f>ROUND(100*(D26/D$28),1)</f>
        <v>22.9</v>
      </c>
      <c r="F26" s="29">
        <v>27695</v>
      </c>
      <c r="G26" s="5">
        <f>ROUND(100*(F26/F$28),1)</f>
        <v>15.9</v>
      </c>
      <c r="H26" s="29">
        <v>32334</v>
      </c>
      <c r="I26" s="5">
        <f>ROUND(100*(H26/H$28),1)</f>
        <v>28.1</v>
      </c>
      <c r="J26" s="29">
        <f t="shared" si="7"/>
        <v>94344</v>
      </c>
      <c r="K26" s="5">
        <f>ROUND(100*(J26/J$28),1)</f>
        <v>21.6</v>
      </c>
    </row>
    <row r="27" spans="1:11" x14ac:dyDescent="0.25">
      <c r="A27" s="24" t="s">
        <v>12</v>
      </c>
      <c r="B27" s="26">
        <v>6799</v>
      </c>
      <c r="C27" s="5">
        <f>ROUND(100*(B27/B$28),1)</f>
        <v>67.599999999999994</v>
      </c>
      <c r="D27" s="29">
        <v>64569</v>
      </c>
      <c r="E27" s="5">
        <f>ROUND(100*(D27/D$28),1)</f>
        <v>47.1</v>
      </c>
      <c r="F27" s="29">
        <v>106160</v>
      </c>
      <c r="G27" s="5">
        <f>ROUND(100*(F27/F$28),1)</f>
        <v>60.9</v>
      </c>
      <c r="H27" s="29">
        <v>32785</v>
      </c>
      <c r="I27" s="5">
        <f>ROUND(100*(H27/H$28),1)</f>
        <v>28.4</v>
      </c>
      <c r="J27" s="29">
        <f t="shared" si="7"/>
        <v>210313</v>
      </c>
      <c r="K27" s="5">
        <f>ROUND(100*(J27/J$28),1)</f>
        <v>48.1</v>
      </c>
    </row>
    <row r="28" spans="1:11" ht="15.6" x14ac:dyDescent="0.3">
      <c r="A28" s="6" t="s">
        <v>14</v>
      </c>
      <c r="B28" s="27">
        <f t="shared" ref="B28:K28" si="8">SUM(B24:B27)</f>
        <v>10064</v>
      </c>
      <c r="C28" s="8">
        <f t="shared" si="8"/>
        <v>100</v>
      </c>
      <c r="D28" s="27">
        <f t="shared" si="8"/>
        <v>137082</v>
      </c>
      <c r="E28" s="8">
        <f t="shared" si="8"/>
        <v>100</v>
      </c>
      <c r="F28" s="27">
        <f t="shared" si="8"/>
        <v>174435</v>
      </c>
      <c r="G28" s="8">
        <f t="shared" si="8"/>
        <v>100.1</v>
      </c>
      <c r="H28" s="27">
        <f t="shared" si="8"/>
        <v>115257</v>
      </c>
      <c r="I28" s="8">
        <f t="shared" si="8"/>
        <v>100</v>
      </c>
      <c r="J28" s="31">
        <f t="shared" si="8"/>
        <v>436838</v>
      </c>
      <c r="K28" s="8">
        <f t="shared" si="8"/>
        <v>99.9</v>
      </c>
    </row>
    <row r="29" spans="1:11" x14ac:dyDescent="0.25">
      <c r="A29" s="39" t="s">
        <v>60</v>
      </c>
      <c r="B29" s="24">
        <v>169</v>
      </c>
      <c r="D29" s="26">
        <v>1108</v>
      </c>
      <c r="F29" s="24">
        <v>408</v>
      </c>
      <c r="H29" s="24">
        <v>64</v>
      </c>
      <c r="J29" s="29">
        <f>SUM(B29,D29,F29,H29)</f>
        <v>1749</v>
      </c>
      <c r="K29" s="33"/>
    </row>
    <row r="30" spans="1:11" x14ac:dyDescent="0.25">
      <c r="A30" s="41" t="s">
        <v>41</v>
      </c>
      <c r="B30" s="4">
        <f>SUM(B26:B27)</f>
        <v>9763</v>
      </c>
      <c r="C30" s="5">
        <f>ROUND(100*(B30/B$28),1)</f>
        <v>97</v>
      </c>
      <c r="D30" s="4">
        <f>SUM(D26:D27)</f>
        <v>95920</v>
      </c>
      <c r="E30" s="5">
        <f>ROUND(100*(D30/D$28),1)</f>
        <v>70</v>
      </c>
      <c r="F30" s="4">
        <f>SUM(F26:F27)</f>
        <v>133855</v>
      </c>
      <c r="G30" s="5">
        <f>ROUND(100*(F30/F$28),1)</f>
        <v>76.7</v>
      </c>
      <c r="H30" s="4">
        <f>SUM(H26:H27)</f>
        <v>65119</v>
      </c>
      <c r="I30" s="5">
        <f>ROUND(100*(H30/H$28),1)</f>
        <v>56.5</v>
      </c>
      <c r="J30" s="34">
        <f>SUM(J26:J27)</f>
        <v>304657</v>
      </c>
      <c r="K30" s="5">
        <f t="shared" ref="K30" si="9">ROUND(100*(J30/J$28),1)</f>
        <v>69.7</v>
      </c>
    </row>
    <row r="32" spans="1:11" ht="30" customHeight="1" x14ac:dyDescent="0.3">
      <c r="B32" s="53" t="s">
        <v>47</v>
      </c>
      <c r="C32" s="53"/>
      <c r="D32" s="54" t="s">
        <v>48</v>
      </c>
      <c r="E32" s="55"/>
      <c r="F32" s="54" t="s">
        <v>50</v>
      </c>
      <c r="G32" s="55"/>
      <c r="H32" s="54" t="s">
        <v>49</v>
      </c>
      <c r="I32" s="55"/>
      <c r="J32" s="56" t="s">
        <v>51</v>
      </c>
      <c r="K32" s="57"/>
    </row>
    <row r="33" spans="1:11" ht="15.6" x14ac:dyDescent="0.3">
      <c r="A33" s="40">
        <v>2019</v>
      </c>
      <c r="B33" s="23" t="s">
        <v>7</v>
      </c>
      <c r="C33" s="23" t="s">
        <v>8</v>
      </c>
      <c r="D33" s="28" t="s">
        <v>7</v>
      </c>
      <c r="E33" s="23" t="s">
        <v>8</v>
      </c>
      <c r="F33" s="28" t="s">
        <v>7</v>
      </c>
      <c r="G33" s="23" t="s">
        <v>8</v>
      </c>
      <c r="H33" s="28" t="s">
        <v>7</v>
      </c>
      <c r="I33" s="23" t="s">
        <v>8</v>
      </c>
      <c r="J33" s="28" t="s">
        <v>7</v>
      </c>
      <c r="K33" s="23" t="s">
        <v>8</v>
      </c>
    </row>
    <row r="34" spans="1:11" x14ac:dyDescent="0.25">
      <c r="A34" s="24" t="s">
        <v>9</v>
      </c>
      <c r="B34" s="24">
        <v>185</v>
      </c>
      <c r="C34" s="5">
        <f>ROUND(100*(B34/B$38),1)</f>
        <v>2.2999999999999998</v>
      </c>
      <c r="D34" s="26">
        <v>24653</v>
      </c>
      <c r="E34" s="5">
        <f>ROUND(100*(D34/D$38),1)</f>
        <v>17.3</v>
      </c>
      <c r="F34" s="26">
        <v>27000</v>
      </c>
      <c r="G34" s="5">
        <f>ROUND(100*(F34/F$38),1)</f>
        <v>14.9</v>
      </c>
      <c r="H34" s="26">
        <v>35919</v>
      </c>
      <c r="I34" s="5">
        <f>ROUND(100*(H34/H$38),1)</f>
        <v>30.1</v>
      </c>
      <c r="J34" s="29">
        <f>SUM(B34,D34,F34,H34)</f>
        <v>87757</v>
      </c>
      <c r="K34" s="5">
        <f>ROUND(100*(J34/J$38),1)</f>
        <v>19.399999999999999</v>
      </c>
    </row>
    <row r="35" spans="1:11" x14ac:dyDescent="0.25">
      <c r="A35" s="24" t="s">
        <v>10</v>
      </c>
      <c r="B35" s="24">
        <v>142</v>
      </c>
      <c r="C35" s="5">
        <f>ROUND(100*(B35/B$38),1)</f>
        <v>1.7</v>
      </c>
      <c r="D35" s="26">
        <v>15543</v>
      </c>
      <c r="E35" s="5">
        <f>ROUND(100*(D35/D$38),1)</f>
        <v>10.9</v>
      </c>
      <c r="F35" s="26">
        <v>12659</v>
      </c>
      <c r="G35" s="5">
        <f>ROUND(100*(F35/F$38),1)</f>
        <v>7</v>
      </c>
      <c r="H35" s="26">
        <v>14440</v>
      </c>
      <c r="I35" s="5">
        <f>ROUND(100*(H35/H$38),1)</f>
        <v>12.1</v>
      </c>
      <c r="J35" s="29">
        <f t="shared" ref="J35:J37" si="10">SUM(B35,D35,F35,H35)</f>
        <v>42784</v>
      </c>
      <c r="K35" s="5">
        <f>ROUND(100*(J35/J$38),1)</f>
        <v>9.5</v>
      </c>
    </row>
    <row r="36" spans="1:11" x14ac:dyDescent="0.25">
      <c r="A36" s="24" t="s">
        <v>11</v>
      </c>
      <c r="B36" s="26">
        <v>2329</v>
      </c>
      <c r="C36" s="5">
        <f>ROUND(100*(B36/B$38),1)</f>
        <v>28.5</v>
      </c>
      <c r="D36" s="26">
        <v>33588</v>
      </c>
      <c r="E36" s="5">
        <f>ROUND(100*(D36/D$38),1)</f>
        <v>23.5</v>
      </c>
      <c r="F36" s="26">
        <v>30857</v>
      </c>
      <c r="G36" s="5">
        <f>ROUND(100*(F36/F$38),1)</f>
        <v>17</v>
      </c>
      <c r="H36" s="26">
        <v>34478</v>
      </c>
      <c r="I36" s="5">
        <f>ROUND(100*(H36/H$38),1)</f>
        <v>28.9</v>
      </c>
      <c r="J36" s="29">
        <f t="shared" si="10"/>
        <v>101252</v>
      </c>
      <c r="K36" s="5">
        <f>ROUND(100*(J36/J$38),1)</f>
        <v>22.4</v>
      </c>
    </row>
    <row r="37" spans="1:11" x14ac:dyDescent="0.25">
      <c r="A37" s="24" t="s">
        <v>12</v>
      </c>
      <c r="B37" s="26">
        <v>5506</v>
      </c>
      <c r="C37" s="5">
        <f>ROUND(100*(B37/B$38),1)</f>
        <v>67.5</v>
      </c>
      <c r="D37" s="26">
        <v>69055</v>
      </c>
      <c r="E37" s="5">
        <f>ROUND(100*(D37/D$38),1)</f>
        <v>48.3</v>
      </c>
      <c r="F37" s="26">
        <v>110581</v>
      </c>
      <c r="G37" s="5">
        <f>ROUND(100*(F37/F$38),1)</f>
        <v>61.1</v>
      </c>
      <c r="H37" s="26">
        <v>34339</v>
      </c>
      <c r="I37" s="5">
        <f>ROUND(100*(H37/H$38),1)</f>
        <v>28.8</v>
      </c>
      <c r="J37" s="29">
        <f t="shared" si="10"/>
        <v>219481</v>
      </c>
      <c r="K37" s="5">
        <f>ROUND(100*(J37/J$38),1)</f>
        <v>48.6</v>
      </c>
    </row>
    <row r="38" spans="1:11" ht="15.6" x14ac:dyDescent="0.3">
      <c r="A38" s="6" t="s">
        <v>14</v>
      </c>
      <c r="B38" s="27">
        <f t="shared" ref="B38:K38" si="11">SUM(B34:B37)</f>
        <v>8162</v>
      </c>
      <c r="C38" s="8">
        <f t="shared" si="11"/>
        <v>100</v>
      </c>
      <c r="D38" s="27">
        <f t="shared" si="11"/>
        <v>142839</v>
      </c>
      <c r="E38" s="8">
        <f t="shared" si="11"/>
        <v>100</v>
      </c>
      <c r="F38" s="27">
        <f t="shared" si="11"/>
        <v>181097</v>
      </c>
      <c r="G38" s="8">
        <f t="shared" si="11"/>
        <v>100</v>
      </c>
      <c r="H38" s="27">
        <f t="shared" si="11"/>
        <v>119176</v>
      </c>
      <c r="I38" s="8">
        <f t="shared" si="11"/>
        <v>99.899999999999991</v>
      </c>
      <c r="J38" s="31">
        <f t="shared" si="11"/>
        <v>451274</v>
      </c>
      <c r="K38" s="8">
        <f t="shared" si="11"/>
        <v>99.9</v>
      </c>
    </row>
    <row r="39" spans="1:11" x14ac:dyDescent="0.25">
      <c r="A39" s="39" t="s">
        <v>60</v>
      </c>
      <c r="B39" s="24">
        <v>146</v>
      </c>
      <c r="D39" s="26">
        <v>1074</v>
      </c>
      <c r="F39" s="24">
        <v>419</v>
      </c>
      <c r="H39" s="24">
        <v>64</v>
      </c>
      <c r="J39" s="29">
        <f>SUM(B39,D39,F39,H39)</f>
        <v>1703</v>
      </c>
    </row>
    <row r="40" spans="1:11" x14ac:dyDescent="0.25">
      <c r="A40" s="41" t="s">
        <v>41</v>
      </c>
      <c r="B40" s="4">
        <f>SUM(B36:B37)</f>
        <v>7835</v>
      </c>
      <c r="C40" s="5">
        <f>ROUND(100*(B40/B$38),1)</f>
        <v>96</v>
      </c>
      <c r="D40" s="4">
        <f>SUM(D36:D37)</f>
        <v>102643</v>
      </c>
      <c r="E40" s="5">
        <f>ROUND(100*(D40/D$38),1)</f>
        <v>71.900000000000006</v>
      </c>
      <c r="F40" s="4">
        <f>SUM(F36:F37)</f>
        <v>141438</v>
      </c>
      <c r="G40" s="5">
        <f>ROUND(100*(F40/F$38),1)</f>
        <v>78.099999999999994</v>
      </c>
      <c r="H40" s="4">
        <f>SUM(H36:H37)</f>
        <v>68817</v>
      </c>
      <c r="I40" s="5">
        <f>ROUND(100*(H40/H$38),1)</f>
        <v>57.7</v>
      </c>
      <c r="J40" s="34">
        <f>SUM(J36:J37)</f>
        <v>320733</v>
      </c>
      <c r="K40" s="5">
        <f t="shared" ref="K40" si="12">ROUND(100*(J40/J$38),1)</f>
        <v>71.099999999999994</v>
      </c>
    </row>
  </sheetData>
  <mergeCells count="10">
    <mergeCell ref="B32:C32"/>
    <mergeCell ref="D32:E32"/>
    <mergeCell ref="F32:G32"/>
    <mergeCell ref="H32:I32"/>
    <mergeCell ref="J32:K32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9BEE-EDE8-4183-83FB-D564257ECC84}">
  <sheetPr>
    <pageSetUpPr fitToPage="1"/>
  </sheetPr>
  <dimension ref="A1:K40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3" t="s">
        <v>69</v>
      </c>
    </row>
    <row r="2" spans="1:11" ht="15.6" x14ac:dyDescent="0.3">
      <c r="A2" s="2" t="s">
        <v>63</v>
      </c>
    </row>
    <row r="4" spans="1:11" ht="30" customHeight="1" x14ac:dyDescent="0.3">
      <c r="A4" s="35" t="s">
        <v>58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40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4">
        <v>209</v>
      </c>
      <c r="C6" s="5">
        <f>ROUND(100*(B6/B$10),1)</f>
        <v>2.6</v>
      </c>
      <c r="D6" s="32">
        <v>30</v>
      </c>
      <c r="E6" s="30">
        <f>ROUND(100*(D6/D$10),1)</f>
        <v>0.4</v>
      </c>
      <c r="F6" s="32">
        <v>2</v>
      </c>
      <c r="G6" s="30">
        <f>ROUND(100*(F6/F$10),1)</f>
        <v>0.3</v>
      </c>
      <c r="H6" s="32">
        <v>0</v>
      </c>
      <c r="I6" s="38" t="s">
        <v>59</v>
      </c>
      <c r="J6" s="29">
        <f>SUM(B6,D6,F6,H6)</f>
        <v>241</v>
      </c>
      <c r="K6" s="30">
        <f>ROUND(100*(J6/J$10),1)</f>
        <v>1.4</v>
      </c>
    </row>
    <row r="7" spans="1:11" x14ac:dyDescent="0.25">
      <c r="A7" s="24" t="s">
        <v>10</v>
      </c>
      <c r="B7" s="24">
        <v>3</v>
      </c>
      <c r="C7" s="5">
        <f>ROUND(100*(B7/B$10),1)</f>
        <v>0</v>
      </c>
      <c r="D7" s="32">
        <v>9</v>
      </c>
      <c r="E7" s="30">
        <f>ROUND(100*(D7/D$10),1)</f>
        <v>0.1</v>
      </c>
      <c r="F7" s="32">
        <v>0</v>
      </c>
      <c r="G7" s="30">
        <f>ROUND(100*(F7/F$10),1)</f>
        <v>0</v>
      </c>
      <c r="H7" s="32">
        <v>0</v>
      </c>
      <c r="I7" s="38" t="s">
        <v>59</v>
      </c>
      <c r="J7" s="29">
        <f t="shared" ref="J7:J11" si="0">SUM(B7,D7,F7,H7)</f>
        <v>12</v>
      </c>
      <c r="K7" s="30">
        <f>ROUND(100*(J7/J$10),1)</f>
        <v>0.1</v>
      </c>
    </row>
    <row r="8" spans="1:11" x14ac:dyDescent="0.25">
      <c r="A8" s="24" t="s">
        <v>11</v>
      </c>
      <c r="B8" s="26">
        <v>3923</v>
      </c>
      <c r="C8" s="5">
        <f>ROUND(100*(B8/B$10),1)</f>
        <v>48.1</v>
      </c>
      <c r="D8" s="29">
        <v>1410</v>
      </c>
      <c r="E8" s="30">
        <f>ROUND(100*(D8/D$10),1)</f>
        <v>18</v>
      </c>
      <c r="F8" s="32">
        <v>77</v>
      </c>
      <c r="G8" s="30">
        <f>ROUND(100*(F8/F$10),1)</f>
        <v>10.4</v>
      </c>
      <c r="H8" s="32">
        <v>0</v>
      </c>
      <c r="I8" s="38" t="s">
        <v>59</v>
      </c>
      <c r="J8" s="29">
        <f t="shared" si="0"/>
        <v>5410</v>
      </c>
      <c r="K8" s="30">
        <f>ROUND(100*(J8/J$10),1)</f>
        <v>32.4</v>
      </c>
    </row>
    <row r="9" spans="1:11" x14ac:dyDescent="0.25">
      <c r="A9" s="24" t="s">
        <v>12</v>
      </c>
      <c r="B9" s="26">
        <v>4022</v>
      </c>
      <c r="C9" s="5">
        <f>ROUND(100*(B9/B$10),1)</f>
        <v>49.3</v>
      </c>
      <c r="D9" s="29">
        <v>6372</v>
      </c>
      <c r="E9" s="30">
        <f>ROUND(100*(D9/D$10),1)</f>
        <v>81.5</v>
      </c>
      <c r="F9" s="32">
        <v>662</v>
      </c>
      <c r="G9" s="30">
        <f>ROUND(100*(F9/F$10),1)</f>
        <v>89.3</v>
      </c>
      <c r="H9" s="32">
        <v>0</v>
      </c>
      <c r="I9" s="38" t="s">
        <v>59</v>
      </c>
      <c r="J9" s="29">
        <f t="shared" si="0"/>
        <v>11056</v>
      </c>
      <c r="K9" s="30">
        <f>ROUND(100*(J9/J$10),1)</f>
        <v>66.099999999999994</v>
      </c>
    </row>
    <row r="10" spans="1:11" ht="15.6" x14ac:dyDescent="0.3">
      <c r="A10" s="6" t="s">
        <v>14</v>
      </c>
      <c r="B10" s="27">
        <f t="shared" ref="B10:H10" si="1">SUM(B6:B9)</f>
        <v>8157</v>
      </c>
      <c r="C10" s="8">
        <f t="shared" si="1"/>
        <v>100</v>
      </c>
      <c r="D10" s="31">
        <f t="shared" si="1"/>
        <v>7821</v>
      </c>
      <c r="E10" s="8">
        <f t="shared" si="1"/>
        <v>100</v>
      </c>
      <c r="F10" s="31">
        <f t="shared" si="1"/>
        <v>741</v>
      </c>
      <c r="G10" s="8">
        <f t="shared" si="1"/>
        <v>100</v>
      </c>
      <c r="H10" s="31">
        <f t="shared" si="1"/>
        <v>0</v>
      </c>
      <c r="I10" s="8"/>
      <c r="J10" s="31">
        <f>SUM(J6:J9)</f>
        <v>16719</v>
      </c>
      <c r="K10" s="8">
        <f>SUM(K6:K9)</f>
        <v>100</v>
      </c>
    </row>
    <row r="11" spans="1:11" x14ac:dyDescent="0.25">
      <c r="A11" s="39" t="s">
        <v>60</v>
      </c>
      <c r="B11" s="24">
        <v>230</v>
      </c>
      <c r="D11" s="32">
        <v>111</v>
      </c>
      <c r="E11" s="33"/>
      <c r="F11" s="32">
        <v>24</v>
      </c>
      <c r="G11" s="33"/>
      <c r="H11" s="32">
        <v>0</v>
      </c>
      <c r="I11" s="33"/>
      <c r="J11" s="29">
        <f t="shared" si="0"/>
        <v>365</v>
      </c>
      <c r="K11" s="33"/>
    </row>
    <row r="12" spans="1:11" x14ac:dyDescent="0.25">
      <c r="A12" s="41" t="s">
        <v>41</v>
      </c>
      <c r="B12" s="4">
        <f>SUM(B8:B9)</f>
        <v>7945</v>
      </c>
      <c r="C12" s="5">
        <f>100*(B12/B$10)</f>
        <v>97.401005271545912</v>
      </c>
      <c r="D12" s="34">
        <f>SUM(D8:D9)</f>
        <v>7782</v>
      </c>
      <c r="E12" s="30">
        <f>100*(D12/D$10)</f>
        <v>99.501342539317221</v>
      </c>
      <c r="F12" s="34">
        <f>SUM(F8:F9)</f>
        <v>739</v>
      </c>
      <c r="G12" s="30">
        <f>100*(F12/F$10)</f>
        <v>99.730094466936563</v>
      </c>
      <c r="H12" s="34">
        <f>SUM(H8:H9)</f>
        <v>0</v>
      </c>
      <c r="I12" s="38" t="s">
        <v>59</v>
      </c>
      <c r="J12" s="34">
        <f>SUM(J8:J9)</f>
        <v>16466</v>
      </c>
      <c r="K12" s="30">
        <f>100*(J12/J$10)</f>
        <v>98.486751599976074</v>
      </c>
    </row>
    <row r="13" spans="1:11" x14ac:dyDescent="0.25">
      <c r="D13" s="32"/>
      <c r="E13" s="33"/>
      <c r="F13" s="32"/>
      <c r="G13" s="33"/>
      <c r="H13" s="32"/>
      <c r="I13" s="33"/>
      <c r="J13" s="32"/>
      <c r="K13" s="33"/>
    </row>
    <row r="14" spans="1:11" ht="15.6" x14ac:dyDescent="0.3">
      <c r="A14" s="40">
        <v>2005</v>
      </c>
      <c r="B14" s="23" t="s">
        <v>7</v>
      </c>
      <c r="C14" s="23" t="s">
        <v>8</v>
      </c>
      <c r="D14" s="28" t="s">
        <v>7</v>
      </c>
      <c r="E14" s="23" t="s">
        <v>8</v>
      </c>
      <c r="F14" s="28" t="s">
        <v>7</v>
      </c>
      <c r="G14" s="23" t="s">
        <v>8</v>
      </c>
      <c r="H14" s="28" t="s">
        <v>7</v>
      </c>
      <c r="I14" s="23" t="s">
        <v>8</v>
      </c>
      <c r="J14" s="28" t="s">
        <v>7</v>
      </c>
      <c r="K14" s="23" t="s">
        <v>8</v>
      </c>
    </row>
    <row r="15" spans="1:11" x14ac:dyDescent="0.25">
      <c r="A15" s="24" t="s">
        <v>9</v>
      </c>
      <c r="B15" s="26">
        <v>247</v>
      </c>
      <c r="C15" s="5">
        <f>ROUND(100*(B15/B$19),1)</f>
        <v>1.2</v>
      </c>
      <c r="D15" s="29">
        <v>89</v>
      </c>
      <c r="E15" s="30">
        <f>ROUND(100*(D15/D$19),1)</f>
        <v>0.3</v>
      </c>
      <c r="F15" s="29">
        <v>0</v>
      </c>
      <c r="G15" s="30">
        <f>ROUND(100*(F15/F$19),1)</f>
        <v>0</v>
      </c>
      <c r="H15" s="32">
        <v>0</v>
      </c>
      <c r="I15" s="38" t="s">
        <v>59</v>
      </c>
      <c r="J15" s="29">
        <f>SUM(B15,D15,F15,H15)</f>
        <v>336</v>
      </c>
      <c r="K15" s="30">
        <f>ROUND(100*(J15/J$19),1)</f>
        <v>0.4</v>
      </c>
    </row>
    <row r="16" spans="1:11" x14ac:dyDescent="0.25">
      <c r="A16" s="24" t="s">
        <v>10</v>
      </c>
      <c r="B16" s="26">
        <v>33</v>
      </c>
      <c r="C16" s="5">
        <f>ROUND(100*(B16/B$19),1)</f>
        <v>0.2</v>
      </c>
      <c r="D16" s="29">
        <v>49</v>
      </c>
      <c r="E16" s="30">
        <f>ROUND(100*(D16/D$19),1)</f>
        <v>0.2</v>
      </c>
      <c r="F16" s="29">
        <v>0</v>
      </c>
      <c r="G16" s="30">
        <f>ROUND(100*(F16/F$19),1)</f>
        <v>0</v>
      </c>
      <c r="H16" s="32">
        <v>0</v>
      </c>
      <c r="I16" s="38" t="s">
        <v>59</v>
      </c>
      <c r="J16" s="29">
        <f t="shared" ref="J16:J18" si="2">SUM(B16,D16,F16,H16)</f>
        <v>82</v>
      </c>
      <c r="K16" s="30">
        <f>ROUND(100*(J16/J$19),1)</f>
        <v>0.1</v>
      </c>
    </row>
    <row r="17" spans="1:11" x14ac:dyDescent="0.25">
      <c r="A17" s="24" t="s">
        <v>11</v>
      </c>
      <c r="B17" s="26">
        <v>9718</v>
      </c>
      <c r="C17" s="5">
        <f>ROUND(100*(B17/B$19),1)</f>
        <v>46.3</v>
      </c>
      <c r="D17" s="29">
        <v>6361</v>
      </c>
      <c r="E17" s="30">
        <f>ROUND(100*(D17/D$19),1)</f>
        <v>20</v>
      </c>
      <c r="F17" s="29">
        <v>1981</v>
      </c>
      <c r="G17" s="30">
        <f>ROUND(100*(F17/F$19),1)</f>
        <v>5.5</v>
      </c>
      <c r="H17" s="32">
        <v>0</v>
      </c>
      <c r="I17" s="38" t="s">
        <v>59</v>
      </c>
      <c r="J17" s="29">
        <f t="shared" si="2"/>
        <v>18060</v>
      </c>
      <c r="K17" s="30">
        <f>ROUND(100*(J17/J$19),1)</f>
        <v>20.399999999999999</v>
      </c>
    </row>
    <row r="18" spans="1:11" x14ac:dyDescent="0.25">
      <c r="A18" s="24" t="s">
        <v>12</v>
      </c>
      <c r="B18" s="26">
        <v>10983</v>
      </c>
      <c r="C18" s="5">
        <f>ROUND(100*(B18/B$19),1)</f>
        <v>52.3</v>
      </c>
      <c r="D18" s="29">
        <v>25313</v>
      </c>
      <c r="E18" s="30">
        <f>ROUND(100*(D18/D$19),1)</f>
        <v>79.599999999999994</v>
      </c>
      <c r="F18" s="29">
        <v>33953</v>
      </c>
      <c r="G18" s="30">
        <f>ROUND(100*(F18/F$19),1)</f>
        <v>94.5</v>
      </c>
      <c r="H18" s="32">
        <v>0</v>
      </c>
      <c r="I18" s="38" t="s">
        <v>59</v>
      </c>
      <c r="J18" s="29">
        <f t="shared" si="2"/>
        <v>70249</v>
      </c>
      <c r="K18" s="30">
        <f>ROUND(100*(J18/J$19),1)</f>
        <v>79.2</v>
      </c>
    </row>
    <row r="19" spans="1:11" ht="15.6" x14ac:dyDescent="0.3">
      <c r="A19" s="6" t="s">
        <v>14</v>
      </c>
      <c r="B19" s="27">
        <f t="shared" ref="B19:H19" si="3">SUM(B15:B18)</f>
        <v>20981</v>
      </c>
      <c r="C19" s="8">
        <f t="shared" si="3"/>
        <v>100</v>
      </c>
      <c r="D19" s="31">
        <f t="shared" si="3"/>
        <v>31812</v>
      </c>
      <c r="E19" s="8">
        <f t="shared" si="3"/>
        <v>100.1</v>
      </c>
      <c r="F19" s="31">
        <f t="shared" si="3"/>
        <v>35934</v>
      </c>
      <c r="G19" s="8">
        <f t="shared" si="3"/>
        <v>100</v>
      </c>
      <c r="H19" s="31">
        <f t="shared" si="3"/>
        <v>0</v>
      </c>
      <c r="I19" s="8"/>
      <c r="J19" s="31">
        <f>SUM(J15:J18)</f>
        <v>88727</v>
      </c>
      <c r="K19" s="8">
        <f>SUM(K15:K18)</f>
        <v>100.1</v>
      </c>
    </row>
    <row r="20" spans="1:11" x14ac:dyDescent="0.25">
      <c r="A20" s="39" t="s">
        <v>60</v>
      </c>
      <c r="B20" s="24">
        <v>499</v>
      </c>
      <c r="D20" s="32">
        <v>244</v>
      </c>
      <c r="E20" s="33"/>
      <c r="F20" s="32">
        <v>39</v>
      </c>
      <c r="G20" s="33"/>
      <c r="H20" s="32">
        <v>0</v>
      </c>
      <c r="I20" s="33"/>
      <c r="J20" s="29">
        <f t="shared" ref="J20" si="4">SUM(B20,D20,F20,H20)</f>
        <v>782</v>
      </c>
      <c r="K20" s="33"/>
    </row>
    <row r="21" spans="1:11" x14ac:dyDescent="0.25">
      <c r="A21" s="41" t="s">
        <v>41</v>
      </c>
      <c r="B21" s="4">
        <f>SUM(B17:B18)</f>
        <v>20701</v>
      </c>
      <c r="C21" s="5">
        <f t="shared" ref="C21:E21" si="5">ROUND(100*(B21/B$19),1)</f>
        <v>98.7</v>
      </c>
      <c r="D21" s="34">
        <f>SUM(D17:D18)</f>
        <v>31674</v>
      </c>
      <c r="E21" s="30">
        <f t="shared" si="5"/>
        <v>99.6</v>
      </c>
      <c r="F21" s="34">
        <f>SUM(F17:F18)</f>
        <v>35934</v>
      </c>
      <c r="G21" s="30">
        <f t="shared" ref="G21" si="6">ROUND(100*(F21/F$19),1)</f>
        <v>100</v>
      </c>
      <c r="H21" s="34">
        <f>SUM(H17:H18)</f>
        <v>0</v>
      </c>
      <c r="I21" s="38" t="s">
        <v>59</v>
      </c>
      <c r="J21" s="34">
        <f>SUM(J17:J18)</f>
        <v>88309</v>
      </c>
      <c r="K21" s="30">
        <f t="shared" ref="K21" si="7">ROUND(100*(J21/J$19),1)</f>
        <v>99.5</v>
      </c>
    </row>
    <row r="22" spans="1:11" x14ac:dyDescent="0.25">
      <c r="D22" s="32"/>
      <c r="E22" s="33"/>
      <c r="F22" s="32"/>
      <c r="G22" s="33"/>
      <c r="H22" s="32"/>
      <c r="I22" s="33"/>
      <c r="J22" s="32"/>
      <c r="K22" s="33"/>
    </row>
    <row r="23" spans="1:11" ht="15.6" x14ac:dyDescent="0.3">
      <c r="A23" s="40">
        <v>2015</v>
      </c>
      <c r="B23" s="23" t="s">
        <v>7</v>
      </c>
      <c r="C23" s="23" t="s">
        <v>8</v>
      </c>
      <c r="D23" s="28" t="s">
        <v>7</v>
      </c>
      <c r="E23" s="23" t="s">
        <v>8</v>
      </c>
      <c r="F23" s="28" t="s">
        <v>7</v>
      </c>
      <c r="G23" s="23" t="s">
        <v>8</v>
      </c>
      <c r="H23" s="28" t="s">
        <v>7</v>
      </c>
      <c r="I23" s="23" t="s">
        <v>8</v>
      </c>
      <c r="J23" s="28" t="s">
        <v>7</v>
      </c>
      <c r="K23" s="23" t="s">
        <v>8</v>
      </c>
    </row>
    <row r="24" spans="1:11" x14ac:dyDescent="0.25">
      <c r="A24" s="24" t="s">
        <v>9</v>
      </c>
      <c r="B24" s="24">
        <v>84</v>
      </c>
      <c r="C24" s="5">
        <f>ROUND(100*(B24/B$28),1)</f>
        <v>0.3</v>
      </c>
      <c r="D24" s="32">
        <v>160</v>
      </c>
      <c r="E24" s="5">
        <f>ROUND(100*(D24/D$28),1)</f>
        <v>0.5</v>
      </c>
      <c r="F24" s="32">
        <v>9</v>
      </c>
      <c r="G24" s="5">
        <f>ROUND(100*(F24/F$28),1)</f>
        <v>0</v>
      </c>
      <c r="H24" s="32">
        <v>0</v>
      </c>
      <c r="I24" s="38" t="s">
        <v>59</v>
      </c>
      <c r="J24" s="29">
        <f>SUM(B24,D24,F24,H24)</f>
        <v>253</v>
      </c>
      <c r="K24" s="5">
        <f>ROUND(100*(J24/J$28),1)</f>
        <v>0.2</v>
      </c>
    </row>
    <row r="25" spans="1:11" x14ac:dyDescent="0.25">
      <c r="A25" s="24" t="s">
        <v>10</v>
      </c>
      <c r="B25" s="24">
        <v>0</v>
      </c>
      <c r="C25" s="5">
        <f>ROUND(100*(B25/B$28),1)</f>
        <v>0</v>
      </c>
      <c r="D25" s="32">
        <v>66</v>
      </c>
      <c r="E25" s="5">
        <f>ROUND(100*(D25/D$28),1)</f>
        <v>0.2</v>
      </c>
      <c r="F25" s="32">
        <v>14</v>
      </c>
      <c r="G25" s="5">
        <f>ROUND(100*(F25/F$28),1)</f>
        <v>0</v>
      </c>
      <c r="H25" s="32">
        <v>0</v>
      </c>
      <c r="I25" s="38" t="s">
        <v>59</v>
      </c>
      <c r="J25" s="29">
        <f t="shared" ref="J25:J27" si="8">SUM(B25,D25,F25,H25)</f>
        <v>80</v>
      </c>
      <c r="K25" s="5">
        <f>ROUND(100*(J25/J$28),1)</f>
        <v>0.1</v>
      </c>
    </row>
    <row r="26" spans="1:11" x14ac:dyDescent="0.25">
      <c r="A26" s="24" t="s">
        <v>11</v>
      </c>
      <c r="B26" s="26">
        <v>7787</v>
      </c>
      <c r="C26" s="5">
        <f>ROUND(100*(B26/B$28),1)</f>
        <v>25.2</v>
      </c>
      <c r="D26" s="29">
        <v>5058</v>
      </c>
      <c r="E26" s="5">
        <f>ROUND(100*(D26/D$28),1)</f>
        <v>16.899999999999999</v>
      </c>
      <c r="F26" s="29">
        <v>4878</v>
      </c>
      <c r="G26" s="5">
        <f>ROUND(100*(F26/F$28),1)</f>
        <v>10.3</v>
      </c>
      <c r="H26" s="32">
        <v>0</v>
      </c>
      <c r="I26" s="38" t="s">
        <v>59</v>
      </c>
      <c r="J26" s="29">
        <f t="shared" si="8"/>
        <v>17723</v>
      </c>
      <c r="K26" s="5">
        <f>ROUND(100*(J26/J$28),1)</f>
        <v>16.399999999999999</v>
      </c>
    </row>
    <row r="27" spans="1:11" x14ac:dyDescent="0.25">
      <c r="A27" s="24" t="s">
        <v>12</v>
      </c>
      <c r="B27" s="26">
        <v>23015</v>
      </c>
      <c r="C27" s="5">
        <f>ROUND(100*(B27/B$28),1)</f>
        <v>74.5</v>
      </c>
      <c r="D27" s="29">
        <v>24626</v>
      </c>
      <c r="E27" s="5">
        <f>ROUND(100*(D27/D$28),1)</f>
        <v>82.3</v>
      </c>
      <c r="F27" s="29">
        <v>42592</v>
      </c>
      <c r="G27" s="5">
        <f>ROUND(100*(F27/F$28),1)</f>
        <v>89.7</v>
      </c>
      <c r="H27" s="32">
        <v>0</v>
      </c>
      <c r="I27" s="38" t="s">
        <v>59</v>
      </c>
      <c r="J27" s="29">
        <f t="shared" si="8"/>
        <v>90233</v>
      </c>
      <c r="K27" s="5">
        <f>ROUND(100*(J27/J$28),1)</f>
        <v>83.3</v>
      </c>
    </row>
    <row r="28" spans="1:11" ht="15.6" x14ac:dyDescent="0.3">
      <c r="A28" s="6" t="s">
        <v>14</v>
      </c>
      <c r="B28" s="27">
        <f t="shared" ref="B28:H28" si="9">SUM(B24:B27)</f>
        <v>30886</v>
      </c>
      <c r="C28" s="8">
        <f t="shared" si="9"/>
        <v>100</v>
      </c>
      <c r="D28" s="27">
        <f t="shared" si="9"/>
        <v>29910</v>
      </c>
      <c r="E28" s="8">
        <f t="shared" si="9"/>
        <v>99.899999999999991</v>
      </c>
      <c r="F28" s="27">
        <f t="shared" si="9"/>
        <v>47493</v>
      </c>
      <c r="G28" s="8">
        <f t="shared" si="9"/>
        <v>100</v>
      </c>
      <c r="H28" s="31">
        <f t="shared" si="9"/>
        <v>0</v>
      </c>
      <c r="I28" s="8"/>
      <c r="J28" s="31">
        <f>SUM(J24:J27)</f>
        <v>108289</v>
      </c>
      <c r="K28" s="8">
        <f>SUM(K24:K27)</f>
        <v>100</v>
      </c>
    </row>
    <row r="29" spans="1:11" x14ac:dyDescent="0.25">
      <c r="A29" s="39" t="s">
        <v>60</v>
      </c>
      <c r="B29" s="24">
        <v>801</v>
      </c>
      <c r="D29" s="24">
        <v>401</v>
      </c>
      <c r="F29" s="24">
        <v>70</v>
      </c>
      <c r="H29" s="32">
        <v>0</v>
      </c>
      <c r="I29" s="33"/>
      <c r="J29" s="29">
        <f t="shared" ref="J29" si="10">SUM(B29,D29,F29,H29)</f>
        <v>1272</v>
      </c>
      <c r="K29" s="33"/>
    </row>
    <row r="30" spans="1:11" x14ac:dyDescent="0.25">
      <c r="A30" s="41" t="s">
        <v>41</v>
      </c>
      <c r="B30" s="4">
        <f>SUM(B26:B27)</f>
        <v>30802</v>
      </c>
      <c r="C30" s="5">
        <f>ROUND(100*(B30/B$28),1)</f>
        <v>99.7</v>
      </c>
      <c r="D30" s="4">
        <f>SUM(D26:D27)</f>
        <v>29684</v>
      </c>
      <c r="E30" s="5">
        <f>ROUND(100*(D30/D$28),1)</f>
        <v>99.2</v>
      </c>
      <c r="F30" s="4">
        <f>SUM(F26:F27)</f>
        <v>47470</v>
      </c>
      <c r="G30" s="5">
        <f>ROUND(100*(F30/F$28),1)</f>
        <v>100</v>
      </c>
      <c r="H30" s="34">
        <f>SUM(H26:H27)</f>
        <v>0</v>
      </c>
      <c r="I30" s="38" t="s">
        <v>59</v>
      </c>
      <c r="J30" s="34">
        <f>SUM(J26:J27)</f>
        <v>107956</v>
      </c>
      <c r="K30" s="5">
        <f t="shared" ref="K30" si="11">ROUND(100*(J30/J$28),1)</f>
        <v>99.7</v>
      </c>
    </row>
    <row r="32" spans="1:11" ht="30" customHeight="1" x14ac:dyDescent="0.3">
      <c r="B32" s="53" t="s">
        <v>47</v>
      </c>
      <c r="C32" s="53"/>
      <c r="D32" s="54" t="s">
        <v>48</v>
      </c>
      <c r="E32" s="55"/>
      <c r="F32" s="54" t="s">
        <v>50</v>
      </c>
      <c r="G32" s="55"/>
      <c r="H32" s="54" t="s">
        <v>49</v>
      </c>
      <c r="I32" s="55"/>
      <c r="J32" s="56" t="s">
        <v>51</v>
      </c>
      <c r="K32" s="57"/>
    </row>
    <row r="33" spans="1:11" ht="15.6" x14ac:dyDescent="0.3">
      <c r="A33" s="40">
        <v>2019</v>
      </c>
      <c r="B33" s="23" t="s">
        <v>7</v>
      </c>
      <c r="C33" s="23" t="s">
        <v>8</v>
      </c>
      <c r="D33" s="28" t="s">
        <v>7</v>
      </c>
      <c r="E33" s="23" t="s">
        <v>8</v>
      </c>
      <c r="F33" s="28" t="s">
        <v>7</v>
      </c>
      <c r="G33" s="23" t="s">
        <v>8</v>
      </c>
      <c r="H33" s="28" t="s">
        <v>7</v>
      </c>
      <c r="I33" s="23" t="s">
        <v>8</v>
      </c>
      <c r="J33" s="28" t="s">
        <v>7</v>
      </c>
      <c r="K33" s="23" t="s">
        <v>8</v>
      </c>
    </row>
    <row r="34" spans="1:11" x14ac:dyDescent="0.25">
      <c r="A34" s="24" t="s">
        <v>9</v>
      </c>
      <c r="B34" s="24">
        <v>17</v>
      </c>
      <c r="C34" s="5">
        <f>ROUND(100*(B34/B$38),1)</f>
        <v>0.1</v>
      </c>
      <c r="D34" s="24">
        <v>134</v>
      </c>
      <c r="E34" s="5">
        <f>ROUND(100*(D34/D$38),1)</f>
        <v>0.7</v>
      </c>
      <c r="F34" s="24">
        <v>4</v>
      </c>
      <c r="G34" s="5">
        <f>ROUND(100*(F34/F$38),1)</f>
        <v>0</v>
      </c>
      <c r="H34" s="32">
        <v>0</v>
      </c>
      <c r="I34" s="38" t="s">
        <v>59</v>
      </c>
      <c r="J34" s="29">
        <f>SUM(B34,D34,F34,H34)</f>
        <v>155</v>
      </c>
      <c r="K34" s="5">
        <f>ROUND(100*(J34/J$38),1)</f>
        <v>0.2</v>
      </c>
    </row>
    <row r="35" spans="1:11" x14ac:dyDescent="0.25">
      <c r="A35" s="24" t="s">
        <v>10</v>
      </c>
      <c r="B35" s="24">
        <v>0</v>
      </c>
      <c r="C35" s="5">
        <f>ROUND(100*(B35/B$38),1)</f>
        <v>0</v>
      </c>
      <c r="D35" s="24">
        <v>21</v>
      </c>
      <c r="E35" s="5">
        <f>ROUND(100*(D35/D$38),1)</f>
        <v>0.1</v>
      </c>
      <c r="F35" s="24">
        <v>0</v>
      </c>
      <c r="G35" s="5">
        <f>ROUND(100*(F35/F$38),1)</f>
        <v>0</v>
      </c>
      <c r="H35" s="32">
        <v>0</v>
      </c>
      <c r="I35" s="38" t="s">
        <v>59</v>
      </c>
      <c r="J35" s="29">
        <f t="shared" ref="J35:J37" si="12">SUM(B35,D35,F35,H35)</f>
        <v>21</v>
      </c>
      <c r="K35" s="5">
        <f>ROUND(100*(J35/J$38),1)</f>
        <v>0</v>
      </c>
    </row>
    <row r="36" spans="1:11" x14ac:dyDescent="0.25">
      <c r="A36" s="24" t="s">
        <v>11</v>
      </c>
      <c r="B36" s="26">
        <v>6455</v>
      </c>
      <c r="C36" s="5">
        <f>ROUND(100*(B36/B$38),1)</f>
        <v>32.700000000000003</v>
      </c>
      <c r="D36" s="26">
        <v>3855</v>
      </c>
      <c r="E36" s="5">
        <f>ROUND(100*(D36/D$38),1)</f>
        <v>19.899999999999999</v>
      </c>
      <c r="F36" s="26">
        <v>3598</v>
      </c>
      <c r="G36" s="5">
        <f>ROUND(100*(F36/F$38),1)</f>
        <v>12.3</v>
      </c>
      <c r="H36" s="32">
        <v>0</v>
      </c>
      <c r="I36" s="38" t="s">
        <v>59</v>
      </c>
      <c r="J36" s="29">
        <f t="shared" si="12"/>
        <v>13908</v>
      </c>
      <c r="K36" s="5">
        <f>ROUND(100*(J36/J$38),1)</f>
        <v>20.3</v>
      </c>
    </row>
    <row r="37" spans="1:11" x14ac:dyDescent="0.25">
      <c r="A37" s="24" t="s">
        <v>12</v>
      </c>
      <c r="B37" s="26">
        <v>13287</v>
      </c>
      <c r="C37" s="5">
        <f>ROUND(100*(B37/B$38),1)</f>
        <v>67.2</v>
      </c>
      <c r="D37" s="26">
        <v>15320</v>
      </c>
      <c r="E37" s="5">
        <f>ROUND(100*(D37/D$38),1)</f>
        <v>79.3</v>
      </c>
      <c r="F37" s="26">
        <v>25763</v>
      </c>
      <c r="G37" s="5">
        <f>ROUND(100*(F37/F$38),1)</f>
        <v>87.7</v>
      </c>
      <c r="H37" s="32">
        <v>0</v>
      </c>
      <c r="I37" s="38" t="s">
        <v>59</v>
      </c>
      <c r="J37" s="29">
        <f t="shared" si="12"/>
        <v>54370</v>
      </c>
      <c r="K37" s="5">
        <f>ROUND(100*(J37/J$38),1)</f>
        <v>79.400000000000006</v>
      </c>
    </row>
    <row r="38" spans="1:11" ht="15.6" x14ac:dyDescent="0.3">
      <c r="A38" s="6" t="s">
        <v>14</v>
      </c>
      <c r="B38" s="27">
        <f t="shared" ref="B38:H38" si="13">SUM(B34:B37)</f>
        <v>19759</v>
      </c>
      <c r="C38" s="8">
        <f t="shared" si="13"/>
        <v>100</v>
      </c>
      <c r="D38" s="27">
        <f t="shared" si="13"/>
        <v>19330</v>
      </c>
      <c r="E38" s="8">
        <f t="shared" si="13"/>
        <v>100</v>
      </c>
      <c r="F38" s="27">
        <f t="shared" si="13"/>
        <v>29365</v>
      </c>
      <c r="G38" s="8">
        <f t="shared" si="13"/>
        <v>100</v>
      </c>
      <c r="H38" s="31">
        <f t="shared" si="13"/>
        <v>0</v>
      </c>
      <c r="I38" s="8"/>
      <c r="J38" s="31">
        <f>SUM(J34:J37)</f>
        <v>68454</v>
      </c>
      <c r="K38" s="8">
        <f>SUM(K34:K37)</f>
        <v>99.9</v>
      </c>
    </row>
    <row r="39" spans="1:11" x14ac:dyDescent="0.25">
      <c r="A39" s="39" t="s">
        <v>60</v>
      </c>
      <c r="B39" s="24">
        <v>442</v>
      </c>
      <c r="D39" s="24">
        <v>193</v>
      </c>
      <c r="F39" s="24">
        <v>60</v>
      </c>
      <c r="H39" s="32">
        <v>0</v>
      </c>
      <c r="I39" s="33"/>
      <c r="J39" s="29">
        <f t="shared" ref="J39" si="14">SUM(B39,D39,F39,H39)</f>
        <v>695</v>
      </c>
    </row>
    <row r="40" spans="1:11" x14ac:dyDescent="0.25">
      <c r="A40" s="41" t="s">
        <v>41</v>
      </c>
      <c r="B40" s="4">
        <f>SUM(B36:B37)</f>
        <v>19742</v>
      </c>
      <c r="C40" s="5">
        <f>ROUND(100*(B40/B$38),1)</f>
        <v>99.9</v>
      </c>
      <c r="D40" s="4">
        <f>SUM(D36:D37)</f>
        <v>19175</v>
      </c>
      <c r="E40" s="5">
        <f>ROUND(100*(D40/D$38),1)</f>
        <v>99.2</v>
      </c>
      <c r="F40" s="4">
        <f>SUM(F36:F37)</f>
        <v>29361</v>
      </c>
      <c r="G40" s="5">
        <f>ROUND(100*(F40/F$38),1)</f>
        <v>100</v>
      </c>
      <c r="H40" s="34">
        <f>SUM(H36:H37)</f>
        <v>0</v>
      </c>
      <c r="I40" s="38" t="s">
        <v>59</v>
      </c>
      <c r="J40" s="34">
        <f>SUM(J36:J37)</f>
        <v>68278</v>
      </c>
      <c r="K40" s="5">
        <f t="shared" ref="K40" si="15">ROUND(100*(J40/J$38),1)</f>
        <v>99.7</v>
      </c>
    </row>
  </sheetData>
  <mergeCells count="10">
    <mergeCell ref="B32:C32"/>
    <mergeCell ref="D32:E32"/>
    <mergeCell ref="F32:G32"/>
    <mergeCell ref="H32:I32"/>
    <mergeCell ref="J32:K32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72E4-57E7-49D7-9266-31C545B4C41E}">
  <dimension ref="A1:F13"/>
  <sheetViews>
    <sheetView workbookViewId="0">
      <selection activeCell="A14" sqref="A14"/>
    </sheetView>
  </sheetViews>
  <sheetFormatPr defaultRowHeight="15" x14ac:dyDescent="0.25"/>
  <cols>
    <col min="1" max="1" width="36.44140625" style="1" customWidth="1"/>
    <col min="2" max="2" width="15.21875" style="1" bestFit="1" customWidth="1"/>
    <col min="3" max="5" width="12" style="1" bestFit="1" customWidth="1"/>
    <col min="6" max="6" width="15.21875" style="1" bestFit="1" customWidth="1"/>
    <col min="7" max="16384" width="8.88671875" style="1"/>
  </cols>
  <sheetData>
    <row r="1" spans="1:6" x14ac:dyDescent="0.25">
      <c r="A1" s="1" t="s">
        <v>31</v>
      </c>
    </row>
    <row r="2" spans="1:6" ht="15.6" x14ac:dyDescent="0.3">
      <c r="A2" s="2" t="s">
        <v>32</v>
      </c>
    </row>
    <row r="3" spans="1:6" x14ac:dyDescent="0.25">
      <c r="F3" s="20"/>
    </row>
    <row r="4" spans="1:6" ht="15.6" x14ac:dyDescent="0.3">
      <c r="B4" s="6" t="s">
        <v>36</v>
      </c>
      <c r="C4" s="6" t="s">
        <v>37</v>
      </c>
      <c r="D4" s="6" t="s">
        <v>38</v>
      </c>
      <c r="E4" s="6" t="s">
        <v>39</v>
      </c>
      <c r="F4" s="21" t="s">
        <v>40</v>
      </c>
    </row>
    <row r="5" spans="1:6" x14ac:dyDescent="0.25">
      <c r="A5" s="1" t="s">
        <v>9</v>
      </c>
      <c r="B5" s="1">
        <f>ROUND(100*(Table1!D6-Table1!B6)/Table1!B6,1)</f>
        <v>19.899999999999999</v>
      </c>
      <c r="C5" s="1">
        <f>ROUND(100*(Table1!B17-Table1!D6)/Table1!D6,1)</f>
        <v>3.4</v>
      </c>
      <c r="D5" s="1">
        <f>ROUND(100*(Table1!D28-Table1!B17)/Table1!B17,1)</f>
        <v>5.5</v>
      </c>
      <c r="E5" s="1">
        <f>ROUND(100*(Table1!F39-Table1!D28)/Table1!D28,1)</f>
        <v>1.8</v>
      </c>
      <c r="F5" s="20">
        <f>ROUND(100*(Table1!F39-Table1!B6)/Table1!B6,1)</f>
        <v>33.200000000000003</v>
      </c>
    </row>
    <row r="6" spans="1:6" x14ac:dyDescent="0.25">
      <c r="A6" s="1" t="s">
        <v>10</v>
      </c>
      <c r="B6" s="1">
        <f>ROUND(100*(Table1!D7-Table1!B7)/Table1!B7,1)</f>
        <v>-10.9</v>
      </c>
      <c r="C6" s="17">
        <f>ROUND(100*(Table1!B18-Table1!D7)/Table1!D7,1)</f>
        <v>2</v>
      </c>
      <c r="D6" s="1">
        <f>ROUND(100*(Table1!D29-Table1!B18)/Table1!B18,1)</f>
        <v>17.8</v>
      </c>
      <c r="E6" s="1">
        <f>ROUND(100*(Table1!F40-Table1!D29)/Table1!D29,1)</f>
        <v>-4.4000000000000004</v>
      </c>
      <c r="F6" s="20">
        <f>ROUND(100*(Table1!F40-Table1!B7)/Table1!B7,1)</f>
        <v>2.4</v>
      </c>
    </row>
    <row r="7" spans="1:6" x14ac:dyDescent="0.25">
      <c r="A7" s="1" t="s">
        <v>11</v>
      </c>
      <c r="B7" s="1">
        <f>ROUND(100*(Table1!D8-Table1!B8)/Table1!B8,1)</f>
        <v>72.099999999999994</v>
      </c>
      <c r="C7" s="1">
        <f>ROUND(100*(Table1!B19-Table1!D8)/Table1!D8,1)</f>
        <v>41.2</v>
      </c>
      <c r="D7" s="1">
        <f>ROUND(100*(Table1!D30-Table1!B19)/Table1!B19,1)</f>
        <v>35.6</v>
      </c>
      <c r="E7" s="1">
        <f>ROUND(100*(Table1!F41-Table1!D30)/Table1!D30,1)</f>
        <v>12.8</v>
      </c>
      <c r="F7" s="20">
        <f>ROUND(100*(Table1!F41-Table1!B8)/Table1!B8,1)</f>
        <v>271.39999999999998</v>
      </c>
    </row>
    <row r="8" spans="1:6" x14ac:dyDescent="0.25">
      <c r="A8" s="1" t="s">
        <v>12</v>
      </c>
      <c r="B8" s="1">
        <f>ROUND(100*(Table1!D9-Table1!B9)/Table1!B9,1)</f>
        <v>50.5</v>
      </c>
      <c r="C8" s="1">
        <f>ROUND(100*(Table1!B20-Table1!D9)/Table1!D9,1)</f>
        <v>53.6</v>
      </c>
      <c r="D8" s="1">
        <f>ROUND(100*(Table1!D31-Table1!B20)/Table1!B20,1)</f>
        <v>57.9</v>
      </c>
      <c r="E8" s="1">
        <f>ROUND(100*(Table1!F42-Table1!D31)/Table1!D31,1)</f>
        <v>-4.4000000000000004</v>
      </c>
      <c r="F8" s="20">
        <f>ROUND(100*(Table1!F42-Table1!B9)/Table1!B9,1)</f>
        <v>248.9</v>
      </c>
    </row>
    <row r="9" spans="1:6" x14ac:dyDescent="0.25">
      <c r="A9" s="1" t="s">
        <v>13</v>
      </c>
      <c r="B9" s="17">
        <f>ROUND(100*(Table1!D10-Table1!B10)/Table1!B10,1)</f>
        <v>2</v>
      </c>
      <c r="C9" s="1">
        <f>ROUND(100*(Table1!B21-Table1!D10)/Table1!D10,1)</f>
        <v>48.5</v>
      </c>
      <c r="D9" s="1">
        <f>ROUND(100*(Table1!D32-Table1!B21)/Table1!B21,1)</f>
        <v>41.2</v>
      </c>
      <c r="E9" s="1">
        <f>ROUND(100*(Table1!F43-Table1!D32)/Table1!D32,1)</f>
        <v>12.5</v>
      </c>
      <c r="F9" s="20">
        <f>ROUND(100*(Table1!F43-Table1!B10)/Table1!B10,1)</f>
        <v>140.69999999999999</v>
      </c>
    </row>
    <row r="10" spans="1:6" x14ac:dyDescent="0.25">
      <c r="A10" s="16" t="s">
        <v>33</v>
      </c>
      <c r="B10" s="1">
        <f>ROUND(100*(Table1!D11-Table1!B11)/Table1!B11,1)</f>
        <v>24.4</v>
      </c>
      <c r="C10" s="1">
        <f>ROUND(100*(Table1!B22-Table1!D11)/Table1!D11,1)</f>
        <v>31.3</v>
      </c>
      <c r="D10" s="1">
        <f>ROUND(100*(Table1!D33-Table1!B22)/Table1!B22,1)</f>
        <v>36.4</v>
      </c>
      <c r="E10" s="1">
        <f>ROUND(100*(Table1!F44-Table1!D33)/Table1!D33,1)</f>
        <v>2.5</v>
      </c>
      <c r="F10" s="20">
        <f>ROUND(100*(Table1!F44-Table1!B11)/Table1!B11,1)</f>
        <v>128.4</v>
      </c>
    </row>
    <row r="11" spans="1:6" x14ac:dyDescent="0.25">
      <c r="F11" s="20"/>
    </row>
    <row r="12" spans="1:6" x14ac:dyDescent="0.25">
      <c r="A12" s="1" t="s">
        <v>34</v>
      </c>
      <c r="B12" s="1">
        <f>ROUND(100*(Table1!D13-Table1!B13)/Table1!B13,1)</f>
        <v>36.799999999999997</v>
      </c>
      <c r="C12" s="1">
        <f>ROUND(100*(Table1!B24-Table1!D13)/Table1!D13,1)</f>
        <v>49.3</v>
      </c>
      <c r="D12" s="1">
        <f>ROUND(100*(Table1!D35-Table1!B24)/Table1!B24,1)</f>
        <v>48.5</v>
      </c>
      <c r="E12" s="1">
        <f>ROUND(100*(Table1!F46-Table1!D35)/Table1!D35,1)</f>
        <v>3.3</v>
      </c>
      <c r="F12" s="20">
        <f>ROUND(100*(Table1!F46-Table1!B13)/Table1!B13,1)</f>
        <v>213.7</v>
      </c>
    </row>
    <row r="13" spans="1:6" x14ac:dyDescent="0.25">
      <c r="A13" s="1" t="s">
        <v>35</v>
      </c>
      <c r="B13" s="1">
        <f>ROUND(100*((Table1!D6+Table1!D7)-(Table1!B6+Table1!B7))/(Table1!B6+Table1!B7),1)</f>
        <v>8.9</v>
      </c>
      <c r="C13" s="17">
        <f>ROUND(100*((Table1!B17+Table1!B18)-(Table1!D6+Table1!D7))/(Table1!D6+Table1!D7),1)</f>
        <v>3</v>
      </c>
      <c r="D13" s="17">
        <f>ROUND(100*((Table1!D28+Table1!D29)-(Table1!B17+Table1!B18))/(Table1!B17+Table1!B18),1)</f>
        <v>9</v>
      </c>
      <c r="E13" s="17">
        <f>ROUND(100*((Table1!F39+Table1!F40)-(Table1!D28+Table1!D29))/(Table1!D28+Table1!D29),1)</f>
        <v>-0.1</v>
      </c>
      <c r="F13" s="20">
        <f>ROUND(100*((Table1!F39+Table1!F40)-(Table1!B6+Table1!B7))/(Table1!B6+Table1!B7),1)</f>
        <v>22.2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B5C2-B227-4843-9B64-872DC0F2BF29}">
  <dimension ref="A1:P40"/>
  <sheetViews>
    <sheetView workbookViewId="0">
      <selection activeCell="A3" sqref="A3"/>
    </sheetView>
  </sheetViews>
  <sheetFormatPr defaultRowHeight="15" x14ac:dyDescent="0.25"/>
  <cols>
    <col min="1" max="1" width="31.5546875" style="1" customWidth="1"/>
    <col min="2" max="2" width="10.88671875" style="1" bestFit="1" customWidth="1"/>
    <col min="3" max="3" width="8.33203125" style="1" customWidth="1"/>
    <col min="4" max="4" width="10.88671875" style="1" bestFit="1" customWidth="1"/>
    <col min="5" max="5" width="8.33203125" style="1" customWidth="1"/>
    <col min="6" max="6" width="10.88671875" style="1" bestFit="1" customWidth="1"/>
    <col min="7" max="7" width="8.33203125" style="1" customWidth="1"/>
    <col min="8" max="8" width="10.88671875" style="1" bestFit="1" customWidth="1"/>
    <col min="9" max="9" width="8.33203125" style="1" customWidth="1"/>
    <col min="10" max="10" width="10.88671875" style="1" bestFit="1" customWidth="1"/>
    <col min="11" max="11" width="8.33203125" style="1" customWidth="1"/>
    <col min="12" max="12" width="10.88671875" style="1" bestFit="1" customWidth="1"/>
    <col min="13" max="13" width="8.33203125" style="1" customWidth="1"/>
    <col min="14" max="16384" width="8.88671875" style="1"/>
  </cols>
  <sheetData>
    <row r="1" spans="1:16" x14ac:dyDescent="0.25">
      <c r="A1" s="18" t="s">
        <v>42</v>
      </c>
    </row>
    <row r="2" spans="1:16" ht="15.6" x14ac:dyDescent="0.3">
      <c r="A2" s="2" t="s">
        <v>55</v>
      </c>
    </row>
    <row r="4" spans="1:16" ht="15" customHeight="1" x14ac:dyDescent="0.3">
      <c r="B4" s="50" t="s">
        <v>1</v>
      </c>
      <c r="C4" s="50"/>
      <c r="D4" s="50" t="s">
        <v>2</v>
      </c>
      <c r="E4" s="50"/>
      <c r="F4" s="50" t="s">
        <v>3</v>
      </c>
      <c r="G4" s="50"/>
      <c r="H4" s="50" t="s">
        <v>4</v>
      </c>
      <c r="I4" s="50"/>
      <c r="J4" s="50" t="s">
        <v>5</v>
      </c>
      <c r="K4" s="50"/>
      <c r="L4" s="50" t="s">
        <v>6</v>
      </c>
      <c r="M4" s="50"/>
    </row>
    <row r="5" spans="1:16" ht="15.6" x14ac:dyDescent="0.3">
      <c r="B5" s="3" t="s">
        <v>7</v>
      </c>
      <c r="C5" s="3" t="s">
        <v>8</v>
      </c>
      <c r="D5" s="3" t="s">
        <v>7</v>
      </c>
      <c r="E5" s="3" t="s">
        <v>8</v>
      </c>
      <c r="F5" s="3" t="s">
        <v>7</v>
      </c>
      <c r="G5" s="3" t="s">
        <v>8</v>
      </c>
      <c r="H5" s="3" t="s">
        <v>7</v>
      </c>
      <c r="I5" s="3" t="s">
        <v>8</v>
      </c>
      <c r="J5" s="3" t="s">
        <v>7</v>
      </c>
      <c r="K5" s="3" t="s">
        <v>8</v>
      </c>
      <c r="L5" s="3" t="s">
        <v>7</v>
      </c>
      <c r="M5" s="3" t="s">
        <v>8</v>
      </c>
    </row>
    <row r="6" spans="1:16" x14ac:dyDescent="0.25">
      <c r="A6" s="1" t="s">
        <v>9</v>
      </c>
      <c r="B6" s="4">
        <v>227381</v>
      </c>
      <c r="C6" s="5">
        <f>ROUND(100*(B6/B$10),1)</f>
        <v>35.9</v>
      </c>
      <c r="D6" s="4">
        <v>272660.61477199994</v>
      </c>
      <c r="E6" s="5">
        <f>ROUND(100*(D6/D$10),1)</f>
        <v>33.1</v>
      </c>
      <c r="F6" s="4">
        <v>279424</v>
      </c>
      <c r="G6" s="5">
        <f>ROUND(100*(F6/F$10),1)</f>
        <v>30.5</v>
      </c>
      <c r="H6" s="4">
        <v>284870</v>
      </c>
      <c r="I6" s="5">
        <f>ROUND(100*(H6/H$10),1)</f>
        <v>30.6</v>
      </c>
      <c r="J6" s="4">
        <v>281984</v>
      </c>
      <c r="K6" s="5">
        <f>ROUND(100*(J6/J$10),1)</f>
        <v>26.8</v>
      </c>
      <c r="L6" s="4">
        <v>278825</v>
      </c>
      <c r="M6" s="5">
        <f>ROUND(100*(L6/L$10),1)</f>
        <v>25</v>
      </c>
    </row>
    <row r="7" spans="1:16" x14ac:dyDescent="0.25">
      <c r="A7" s="1" t="s">
        <v>10</v>
      </c>
      <c r="B7" s="4">
        <v>126300</v>
      </c>
      <c r="C7" s="5">
        <f>ROUND(100*(B7/B$10),1)</f>
        <v>19.899999999999999</v>
      </c>
      <c r="D7" s="4">
        <v>112592.68892200002</v>
      </c>
      <c r="E7" s="5">
        <f>ROUND(100*(D7/D$10),1)</f>
        <v>13.7</v>
      </c>
      <c r="F7" s="4">
        <v>114278</v>
      </c>
      <c r="G7" s="5">
        <f>ROUND(100*(F7/F$10),1)</f>
        <v>12.5</v>
      </c>
      <c r="H7" s="4">
        <v>110311</v>
      </c>
      <c r="I7" s="5">
        <f>ROUND(100*(H7/H$10),1)</f>
        <v>11.8</v>
      </c>
      <c r="J7" s="4">
        <v>114855</v>
      </c>
      <c r="K7" s="5">
        <f>ROUND(100*(J7/J$10),1)</f>
        <v>10.9</v>
      </c>
      <c r="L7" s="4">
        <v>125811</v>
      </c>
      <c r="M7" s="5">
        <f>ROUND(100*(L7/L$10),1)</f>
        <v>11.3</v>
      </c>
    </row>
    <row r="8" spans="1:16" x14ac:dyDescent="0.25">
      <c r="A8" s="1" t="s">
        <v>11</v>
      </c>
      <c r="B8" s="4">
        <v>80883</v>
      </c>
      <c r="C8" s="5">
        <f>ROUND(100*(B8/B$10),1)</f>
        <v>12.8</v>
      </c>
      <c r="D8" s="4">
        <v>139172.696306</v>
      </c>
      <c r="E8" s="5">
        <f>ROUND(100*(D8/D$10),1)</f>
        <v>16.899999999999999</v>
      </c>
      <c r="F8" s="4">
        <v>152004</v>
      </c>
      <c r="G8" s="5">
        <f>ROUND(100*(F8/F$10),1)</f>
        <v>16.600000000000001</v>
      </c>
      <c r="H8" s="4">
        <v>155641</v>
      </c>
      <c r="I8" s="5">
        <f>ROUND(100*(H8/H$10),1)</f>
        <v>16.7</v>
      </c>
      <c r="J8" s="4">
        <v>196535</v>
      </c>
      <c r="K8" s="5">
        <f>ROUND(100*(J8/J$10),1)</f>
        <v>18.7</v>
      </c>
      <c r="L8" s="4">
        <v>213232</v>
      </c>
      <c r="M8" s="5">
        <f>ROUND(100*(L8/L$10),1)</f>
        <v>19.2</v>
      </c>
    </row>
    <row r="9" spans="1:16" x14ac:dyDescent="0.25">
      <c r="A9" s="1" t="s">
        <v>12</v>
      </c>
      <c r="B9" s="4">
        <v>199139</v>
      </c>
      <c r="C9" s="5">
        <f>ROUND(100*(B9/B$10),1)</f>
        <v>31.4</v>
      </c>
      <c r="D9" s="4">
        <v>299794</v>
      </c>
      <c r="E9" s="5">
        <f>ROUND(100*(D9/D$10),1)</f>
        <v>36.4</v>
      </c>
      <c r="F9" s="4">
        <v>369768</v>
      </c>
      <c r="G9" s="5">
        <f>ROUND(100*(F9/F$10),1)</f>
        <v>40.4</v>
      </c>
      <c r="H9" s="4">
        <v>380884</v>
      </c>
      <c r="I9" s="5">
        <f>ROUND(100*(H9/H$10),1)</f>
        <v>40.9</v>
      </c>
      <c r="J9" s="4">
        <v>460377</v>
      </c>
      <c r="K9" s="5">
        <f>ROUND(100*(J9/J$10),1)</f>
        <v>43.7</v>
      </c>
      <c r="L9" s="4">
        <v>495315</v>
      </c>
      <c r="M9" s="5">
        <f>ROUND(100*(L9/L$10),1)</f>
        <v>44.5</v>
      </c>
    </row>
    <row r="10" spans="1:16" ht="15.6" x14ac:dyDescent="0.3">
      <c r="A10" s="6" t="s">
        <v>14</v>
      </c>
      <c r="B10" s="7">
        <f t="shared" ref="B10:M10" si="0">SUM(B6:B9)</f>
        <v>633703</v>
      </c>
      <c r="C10" s="8">
        <f t="shared" si="0"/>
        <v>100</v>
      </c>
      <c r="D10" s="7">
        <f t="shared" si="0"/>
        <v>824220</v>
      </c>
      <c r="E10" s="8">
        <f t="shared" si="0"/>
        <v>100.1</v>
      </c>
      <c r="F10" s="7">
        <f t="shared" si="0"/>
        <v>915474</v>
      </c>
      <c r="G10" s="8">
        <f t="shared" si="0"/>
        <v>100</v>
      </c>
      <c r="H10" s="7">
        <f t="shared" si="0"/>
        <v>931706</v>
      </c>
      <c r="I10" s="8">
        <f t="shared" si="0"/>
        <v>100</v>
      </c>
      <c r="J10" s="7">
        <f t="shared" si="0"/>
        <v>1053751</v>
      </c>
      <c r="K10" s="8">
        <f t="shared" si="0"/>
        <v>100.10000000000001</v>
      </c>
      <c r="L10" s="7">
        <f t="shared" si="0"/>
        <v>1113183</v>
      </c>
      <c r="M10" s="8">
        <f t="shared" si="0"/>
        <v>100</v>
      </c>
    </row>
    <row r="11" spans="1:16" x14ac:dyDescent="0.25">
      <c r="C11" s="9"/>
      <c r="E11" s="9"/>
      <c r="G11" s="9"/>
      <c r="I11" s="9"/>
    </row>
    <row r="12" spans="1:16" x14ac:dyDescent="0.25">
      <c r="A12" s="18" t="s">
        <v>41</v>
      </c>
      <c r="B12" s="4">
        <f>SUM(B8:B9)</f>
        <v>280022</v>
      </c>
      <c r="C12" s="5">
        <f>100*(B12/B$10)</f>
        <v>44.188208040675207</v>
      </c>
      <c r="D12" s="4">
        <f>SUM(D8:D9)</f>
        <v>438966.696306</v>
      </c>
      <c r="E12" s="5">
        <f t="shared" ref="E12" si="1">100*(D12/D$10)</f>
        <v>53.25843783286016</v>
      </c>
      <c r="F12" s="4">
        <f>SUM(F8:F9)</f>
        <v>521772</v>
      </c>
      <c r="G12" s="5">
        <f t="shared" ref="G12" si="2">100*(F12/F$10)</f>
        <v>56.994737152557043</v>
      </c>
      <c r="H12" s="4">
        <f>SUM(H8:H9)</f>
        <v>536525</v>
      </c>
      <c r="I12" s="5">
        <f t="shared" ref="I12" si="3">100*(H12/H$10)</f>
        <v>57.585225382255778</v>
      </c>
      <c r="J12" s="4">
        <f>SUM(J8:J9)</f>
        <v>656912</v>
      </c>
      <c r="K12" s="5">
        <f t="shared" ref="K12" si="4">100*(J12/J$10)</f>
        <v>62.34034416100198</v>
      </c>
      <c r="L12" s="4">
        <f>SUM(L8:L9)</f>
        <v>708547</v>
      </c>
      <c r="M12" s="5">
        <f t="shared" ref="M12" si="5">100*(L12/L$10)</f>
        <v>63.650540836502181</v>
      </c>
    </row>
    <row r="14" spans="1:16" ht="15" customHeight="1" x14ac:dyDescent="0.3">
      <c r="B14" s="50" t="s">
        <v>16</v>
      </c>
      <c r="C14" s="50"/>
      <c r="D14" s="50" t="s">
        <v>17</v>
      </c>
      <c r="E14" s="50"/>
      <c r="F14" s="50" t="s">
        <v>18</v>
      </c>
      <c r="G14" s="50"/>
      <c r="H14" s="50" t="s">
        <v>19</v>
      </c>
      <c r="I14" s="50"/>
      <c r="J14" s="50" t="s">
        <v>20</v>
      </c>
      <c r="K14" s="50"/>
      <c r="L14" s="52" t="s">
        <v>26</v>
      </c>
      <c r="M14" s="52"/>
    </row>
    <row r="15" spans="1:16" ht="15.6" x14ac:dyDescent="0.3">
      <c r="B15" s="3" t="s">
        <v>7</v>
      </c>
      <c r="C15" s="3" t="s">
        <v>8</v>
      </c>
      <c r="D15" s="3" t="s">
        <v>7</v>
      </c>
      <c r="E15" s="3" t="s">
        <v>8</v>
      </c>
      <c r="F15" s="3" t="s">
        <v>7</v>
      </c>
      <c r="G15" s="3" t="s">
        <v>8</v>
      </c>
      <c r="H15" s="3" t="s">
        <v>7</v>
      </c>
      <c r="I15" s="3" t="s">
        <v>8</v>
      </c>
      <c r="J15" s="3" t="s">
        <v>7</v>
      </c>
      <c r="K15" s="3" t="s">
        <v>8</v>
      </c>
      <c r="L15" s="10" t="s">
        <v>7</v>
      </c>
      <c r="M15" s="10" t="s">
        <v>8</v>
      </c>
    </row>
    <row r="16" spans="1:16" x14ac:dyDescent="0.25">
      <c r="A16" s="1" t="s">
        <v>9</v>
      </c>
      <c r="B16" s="4">
        <v>282429</v>
      </c>
      <c r="C16" s="5">
        <f>ROUND(100*(B16/B$20),1)</f>
        <v>24.1</v>
      </c>
      <c r="D16" s="4">
        <v>283434</v>
      </c>
      <c r="E16" s="5">
        <f>ROUND(100*(D16/D$20),1)</f>
        <v>22.2</v>
      </c>
      <c r="F16" s="4">
        <v>290581</v>
      </c>
      <c r="G16" s="5">
        <f>ROUND(100*(F16/F$20),1)</f>
        <v>21.3</v>
      </c>
      <c r="H16" s="4">
        <v>297460</v>
      </c>
      <c r="I16" s="5">
        <f>ROUND(100*(H16/H$20),1)</f>
        <v>20.9</v>
      </c>
      <c r="J16" s="4">
        <v>308103</v>
      </c>
      <c r="K16" s="5">
        <f>ROUND(100*(J16/J$20),1)</f>
        <v>20.6</v>
      </c>
      <c r="L16" s="11">
        <v>306989</v>
      </c>
      <c r="M16" s="12">
        <f>ROUND(100*(L16/L$20),1)</f>
        <v>21.3</v>
      </c>
      <c r="N16" s="4"/>
      <c r="O16" s="4"/>
      <c r="P16" s="4"/>
    </row>
    <row r="17" spans="1:16" x14ac:dyDescent="0.25">
      <c r="A17" s="1" t="s">
        <v>10</v>
      </c>
      <c r="B17" s="4">
        <v>128602</v>
      </c>
      <c r="C17" s="5">
        <f>ROUND(100*(B17/B$20),1)</f>
        <v>11</v>
      </c>
      <c r="D17" s="4">
        <v>131140</v>
      </c>
      <c r="E17" s="5">
        <f>ROUND(100*(D17/D$20),1)</f>
        <v>10.3</v>
      </c>
      <c r="F17" s="4">
        <v>134826</v>
      </c>
      <c r="G17" s="5">
        <f>ROUND(100*(F17/F$20),1)</f>
        <v>9.9</v>
      </c>
      <c r="H17" s="4">
        <v>135250</v>
      </c>
      <c r="I17" s="5">
        <f>ROUND(100*(H17/H$20),1)</f>
        <v>9.5</v>
      </c>
      <c r="J17" s="4">
        <v>128199</v>
      </c>
      <c r="K17" s="5">
        <f>ROUND(100*(J17/J$20),1)</f>
        <v>8.6</v>
      </c>
      <c r="L17" s="11">
        <v>124619</v>
      </c>
      <c r="M17" s="12">
        <f>ROUND(100*(L17/L$20),1)</f>
        <v>8.6999999999999993</v>
      </c>
      <c r="N17" s="4"/>
      <c r="P17" s="4"/>
    </row>
    <row r="18" spans="1:16" x14ac:dyDescent="0.25">
      <c r="A18" s="1" t="s">
        <v>11</v>
      </c>
      <c r="B18" s="4">
        <v>219388</v>
      </c>
      <c r="C18" s="5">
        <f>ROUND(100*(B18/B$20),1)</f>
        <v>18.7</v>
      </c>
      <c r="D18" s="4">
        <v>235171</v>
      </c>
      <c r="E18" s="5">
        <f>ROUND(100*(D18/D$20),1)</f>
        <v>18.5</v>
      </c>
      <c r="F18" s="4">
        <v>251361</v>
      </c>
      <c r="G18" s="5">
        <f>ROUND(100*(F18/F$20),1)</f>
        <v>18.5</v>
      </c>
      <c r="H18" s="4">
        <v>266441</v>
      </c>
      <c r="I18" s="5">
        <f>ROUND(100*(H18/H$20),1)</f>
        <v>18.7</v>
      </c>
      <c r="J18" s="4">
        <v>290749</v>
      </c>
      <c r="K18" s="5">
        <f>ROUND(100*(J18/J$20),1)</f>
        <v>19.399999999999999</v>
      </c>
      <c r="L18" s="11">
        <v>267831</v>
      </c>
      <c r="M18" s="12">
        <f>ROUND(100*(L18/L$20),1)</f>
        <v>18.600000000000001</v>
      </c>
      <c r="N18" s="4"/>
      <c r="P18" s="4"/>
    </row>
    <row r="19" spans="1:16" x14ac:dyDescent="0.25">
      <c r="A19" s="1" t="s">
        <v>12</v>
      </c>
      <c r="B19" s="4">
        <v>543137</v>
      </c>
      <c r="C19" s="5">
        <f>ROUND(100*(B19/B$20),1)</f>
        <v>46.3</v>
      </c>
      <c r="D19" s="4">
        <v>624753</v>
      </c>
      <c r="E19" s="5">
        <f>ROUND(100*(D19/D$20),1)</f>
        <v>49</v>
      </c>
      <c r="F19" s="4">
        <v>684668</v>
      </c>
      <c r="G19" s="5">
        <f>ROUND(100*(F19/F$20),1)</f>
        <v>50.3</v>
      </c>
      <c r="H19" s="4">
        <v>727098</v>
      </c>
      <c r="I19" s="5">
        <f>ROUND(100*(H19/H$20),1)</f>
        <v>51</v>
      </c>
      <c r="J19" s="4">
        <v>768430</v>
      </c>
      <c r="K19" s="5">
        <f>ROUND(100*(J19/J$20),1)</f>
        <v>51.4</v>
      </c>
      <c r="L19" s="11">
        <v>740642</v>
      </c>
      <c r="M19" s="12">
        <f>ROUND(100*(L19/L$20),1)</f>
        <v>51.4</v>
      </c>
      <c r="N19" s="4"/>
      <c r="P19" s="4"/>
    </row>
    <row r="20" spans="1:16" ht="15.6" x14ac:dyDescent="0.3">
      <c r="A20" s="6" t="s">
        <v>14</v>
      </c>
      <c r="B20" s="7">
        <f t="shared" ref="B20:M20" si="6">SUM(B16:B19)</f>
        <v>1173556</v>
      </c>
      <c r="C20" s="8">
        <f t="shared" si="6"/>
        <v>100.1</v>
      </c>
      <c r="D20" s="7">
        <f t="shared" si="6"/>
        <v>1274498</v>
      </c>
      <c r="E20" s="8">
        <f t="shared" si="6"/>
        <v>100</v>
      </c>
      <c r="F20" s="7">
        <f t="shared" si="6"/>
        <v>1361436</v>
      </c>
      <c r="G20" s="8">
        <f t="shared" si="6"/>
        <v>100</v>
      </c>
      <c r="H20" s="7">
        <f t="shared" si="6"/>
        <v>1426249</v>
      </c>
      <c r="I20" s="8">
        <f t="shared" si="6"/>
        <v>100.1</v>
      </c>
      <c r="J20" s="7">
        <f t="shared" si="6"/>
        <v>1495481</v>
      </c>
      <c r="K20" s="8">
        <f t="shared" si="6"/>
        <v>100</v>
      </c>
      <c r="L20" s="13">
        <f t="shared" si="6"/>
        <v>1440081</v>
      </c>
      <c r="M20" s="14">
        <f t="shared" si="6"/>
        <v>100</v>
      </c>
    </row>
    <row r="21" spans="1:16" x14ac:dyDescent="0.25">
      <c r="C21" s="9"/>
      <c r="E21" s="9"/>
      <c r="G21" s="9"/>
      <c r="I21" s="9"/>
      <c r="K21" s="9"/>
      <c r="L21" s="15"/>
      <c r="M21" s="15"/>
    </row>
    <row r="22" spans="1:16" x14ac:dyDescent="0.25">
      <c r="A22" s="18" t="s">
        <v>41</v>
      </c>
      <c r="B22" s="4">
        <f>SUM(B18:B19)</f>
        <v>762525</v>
      </c>
      <c r="C22" s="5">
        <f>100*(B22/B$20)</f>
        <v>64.975595540391765</v>
      </c>
      <c r="D22" s="4">
        <f>SUM(D18:D19)</f>
        <v>859924</v>
      </c>
      <c r="E22" s="5">
        <f>100*(D22/D$20)</f>
        <v>67.471584890678528</v>
      </c>
      <c r="F22" s="4">
        <f>SUM(F18:F19)</f>
        <v>936029</v>
      </c>
      <c r="G22" s="5">
        <f>100*(F22/F$20)</f>
        <v>68.753066614956566</v>
      </c>
      <c r="H22" s="4">
        <f>SUM(H18:H19)</f>
        <v>993539</v>
      </c>
      <c r="I22" s="5">
        <f>100*(H22/H$20)</f>
        <v>69.660977851693502</v>
      </c>
      <c r="J22" s="4">
        <f>SUM(J18:J19)</f>
        <v>1059179</v>
      </c>
      <c r="K22" s="5">
        <f>100*(J22/J$20)</f>
        <v>70.825306372999719</v>
      </c>
      <c r="L22" s="11">
        <f>SUM(L18:L19)</f>
        <v>1008473</v>
      </c>
      <c r="M22" s="12">
        <f>100*(L22/L$20)</f>
        <v>70.028908096141819</v>
      </c>
    </row>
    <row r="23" spans="1:16" x14ac:dyDescent="0.25">
      <c r="B23" s="4"/>
      <c r="C23" s="5"/>
      <c r="D23" s="4"/>
      <c r="E23" s="5"/>
      <c r="F23" s="4"/>
      <c r="G23" s="5"/>
      <c r="H23" s="4"/>
      <c r="I23" s="5"/>
      <c r="J23" s="4"/>
      <c r="K23" s="5"/>
    </row>
    <row r="24" spans="1:16" ht="15.6" x14ac:dyDescent="0.3">
      <c r="B24" s="50" t="s">
        <v>27</v>
      </c>
      <c r="C24" s="50"/>
      <c r="D24" s="50" t="s">
        <v>28</v>
      </c>
      <c r="E24" s="50"/>
      <c r="F24" s="50" t="s">
        <v>29</v>
      </c>
      <c r="G24" s="50"/>
      <c r="H24" s="4"/>
      <c r="I24" s="5"/>
      <c r="J24" s="4"/>
      <c r="K24" s="5"/>
    </row>
    <row r="25" spans="1:16" ht="15.6" x14ac:dyDescent="0.3">
      <c r="B25" s="3" t="s">
        <v>7</v>
      </c>
      <c r="C25" s="3" t="s">
        <v>8</v>
      </c>
      <c r="D25" s="3" t="s">
        <v>7</v>
      </c>
      <c r="E25" s="3" t="s">
        <v>8</v>
      </c>
      <c r="F25" s="3" t="s">
        <v>7</v>
      </c>
      <c r="G25" s="3" t="s">
        <v>8</v>
      </c>
      <c r="H25" s="4"/>
      <c r="I25" s="5"/>
      <c r="J25" s="4"/>
      <c r="K25" s="5"/>
    </row>
    <row r="26" spans="1:16" x14ac:dyDescent="0.25">
      <c r="A26" s="1" t="s">
        <v>9</v>
      </c>
      <c r="B26" s="4">
        <v>307196</v>
      </c>
      <c r="C26" s="5">
        <f>ROUND(100*(B26/B$30),1)</f>
        <v>21.3</v>
      </c>
      <c r="D26" s="4">
        <v>301441</v>
      </c>
      <c r="E26" s="5">
        <f>ROUND(100*(D26/D$30),1)</f>
        <v>21.1</v>
      </c>
      <c r="F26" s="4">
        <v>302829</v>
      </c>
      <c r="G26" s="5">
        <f>ROUND(100*(F26/F$30),1)</f>
        <v>21.2</v>
      </c>
      <c r="H26" s="4"/>
      <c r="I26" s="5"/>
      <c r="K26" s="5"/>
    </row>
    <row r="27" spans="1:16" x14ac:dyDescent="0.25">
      <c r="A27" s="1" t="s">
        <v>10</v>
      </c>
      <c r="B27" s="4">
        <v>126167</v>
      </c>
      <c r="C27" s="5">
        <f>ROUND(100*(B27/B$30),1)</f>
        <v>8.6999999999999993</v>
      </c>
      <c r="D27" s="4">
        <v>130096</v>
      </c>
      <c r="E27" s="5">
        <f>ROUND(100*(D27/D$30),1)</f>
        <v>9.1</v>
      </c>
      <c r="F27" s="4">
        <v>129306</v>
      </c>
      <c r="G27" s="5">
        <f>ROUND(100*(F27/F$30),1)</f>
        <v>9.1</v>
      </c>
      <c r="H27" s="4"/>
      <c r="I27" s="5"/>
      <c r="K27" s="5"/>
    </row>
    <row r="28" spans="1:16" x14ac:dyDescent="0.25">
      <c r="A28" s="1" t="s">
        <v>11</v>
      </c>
      <c r="B28" s="4">
        <v>277400</v>
      </c>
      <c r="C28" s="5">
        <f>ROUND(100*(B28/B$30),1)</f>
        <v>19.2</v>
      </c>
      <c r="D28" s="4">
        <v>286943</v>
      </c>
      <c r="E28" s="5">
        <f>ROUND(100*(D28/D$30),1)</f>
        <v>20.100000000000001</v>
      </c>
      <c r="F28" s="4">
        <v>300427</v>
      </c>
      <c r="G28" s="5">
        <f>ROUND(100*(F28/F$30),1)</f>
        <v>21</v>
      </c>
      <c r="H28" s="4"/>
      <c r="I28" s="5"/>
      <c r="K28" s="5"/>
    </row>
    <row r="29" spans="1:16" x14ac:dyDescent="0.25">
      <c r="A29" s="1" t="s">
        <v>12</v>
      </c>
      <c r="B29" s="4">
        <v>732351</v>
      </c>
      <c r="C29" s="5">
        <f>ROUND(100*(B29/B$30),1)</f>
        <v>50.7</v>
      </c>
      <c r="D29" s="4">
        <v>710217</v>
      </c>
      <c r="E29" s="5">
        <f>ROUND(100*(D29/D$30),1)</f>
        <v>49.7</v>
      </c>
      <c r="F29" s="4">
        <v>694858</v>
      </c>
      <c r="G29" s="5">
        <f>ROUND(100*(F29/F$30),1)</f>
        <v>48.7</v>
      </c>
      <c r="H29" s="4"/>
      <c r="I29" s="5"/>
      <c r="K29" s="5"/>
    </row>
    <row r="30" spans="1:16" ht="15.6" x14ac:dyDescent="0.3">
      <c r="A30" s="6" t="s">
        <v>14</v>
      </c>
      <c r="B30" s="7">
        <f t="shared" ref="B30:G30" si="7">SUM(B26:B29)</f>
        <v>1443114</v>
      </c>
      <c r="C30" s="8">
        <f t="shared" si="7"/>
        <v>99.9</v>
      </c>
      <c r="D30" s="7">
        <f t="shared" si="7"/>
        <v>1428697</v>
      </c>
      <c r="E30" s="8">
        <f t="shared" si="7"/>
        <v>100</v>
      </c>
      <c r="F30" s="7">
        <f t="shared" si="7"/>
        <v>1427420</v>
      </c>
      <c r="G30" s="8">
        <f t="shared" si="7"/>
        <v>100</v>
      </c>
      <c r="H30" s="4"/>
      <c r="I30" s="5"/>
      <c r="J30" s="4"/>
      <c r="K30" s="5"/>
    </row>
    <row r="31" spans="1:16" x14ac:dyDescent="0.25">
      <c r="B31" s="4"/>
      <c r="C31" s="5"/>
      <c r="D31" s="4"/>
      <c r="E31" s="5"/>
      <c r="F31" s="4"/>
      <c r="G31" s="5"/>
      <c r="H31" s="4"/>
      <c r="I31" s="5"/>
      <c r="J31" s="4"/>
      <c r="K31" s="5"/>
    </row>
    <row r="32" spans="1:16" x14ac:dyDescent="0.25">
      <c r="A32" s="18" t="s">
        <v>41</v>
      </c>
      <c r="B32" s="4">
        <f>SUM(B28:B29)</f>
        <v>1009751</v>
      </c>
      <c r="C32" s="5">
        <f>ROUND(100*(B32/B$30),1)</f>
        <v>70</v>
      </c>
      <c r="D32" s="4">
        <f>SUM(D28:D29)</f>
        <v>997160</v>
      </c>
      <c r="E32" s="5">
        <f>ROUND(100*(D32/D$30),1)</f>
        <v>69.8</v>
      </c>
      <c r="F32" s="4">
        <f>SUM(F28:F29)</f>
        <v>995285</v>
      </c>
      <c r="G32" s="5">
        <f>ROUND(100*(F32/F$30),1)</f>
        <v>69.7</v>
      </c>
    </row>
    <row r="34" spans="1:13" ht="15.6" x14ac:dyDescent="0.3">
      <c r="A34" s="2" t="s">
        <v>21</v>
      </c>
    </row>
    <row r="35" spans="1:13" ht="30" customHeight="1" x14ac:dyDescent="0.25">
      <c r="A35" s="51" t="s">
        <v>24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7" spans="1:13" ht="15.6" x14ac:dyDescent="0.3">
      <c r="A37" s="2" t="s">
        <v>22</v>
      </c>
    </row>
    <row r="38" spans="1:13" x14ac:dyDescent="0.25">
      <c r="A38" s="1" t="s">
        <v>23</v>
      </c>
    </row>
    <row r="39" spans="1:13" x14ac:dyDescent="0.25">
      <c r="A39" s="1" t="s">
        <v>25</v>
      </c>
    </row>
    <row r="40" spans="1:13" x14ac:dyDescent="0.25">
      <c r="A40" s="1" t="s">
        <v>30</v>
      </c>
    </row>
  </sheetData>
  <mergeCells count="16">
    <mergeCell ref="L4:M4"/>
    <mergeCell ref="B4:C4"/>
    <mergeCell ref="D4:E4"/>
    <mergeCell ref="F4:G4"/>
    <mergeCell ref="H4:I4"/>
    <mergeCell ref="J4:K4"/>
    <mergeCell ref="B24:C24"/>
    <mergeCell ref="D24:E24"/>
    <mergeCell ref="F24:G24"/>
    <mergeCell ref="A35:M35"/>
    <mergeCell ref="B14:C14"/>
    <mergeCell ref="D14:E14"/>
    <mergeCell ref="F14:G14"/>
    <mergeCell ref="H14:I14"/>
    <mergeCell ref="J14:K14"/>
    <mergeCell ref="L14:M14"/>
  </mergeCells>
  <pageMargins left="0.45" right="0.45" top="0.5" bottom="0.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F8DE-7FE1-4DB3-AD48-D5EFFB692022}">
  <dimension ref="A1:F12"/>
  <sheetViews>
    <sheetView workbookViewId="0">
      <selection activeCell="A3" sqref="A3"/>
    </sheetView>
  </sheetViews>
  <sheetFormatPr defaultRowHeight="15" x14ac:dyDescent="0.25"/>
  <cols>
    <col min="1" max="1" width="36.44140625" style="1" customWidth="1"/>
    <col min="2" max="2" width="15.21875" style="1" bestFit="1" customWidth="1"/>
    <col min="3" max="5" width="12" style="1" bestFit="1" customWidth="1"/>
    <col min="6" max="6" width="15.21875" style="1" bestFit="1" customWidth="1"/>
    <col min="7" max="16384" width="8.88671875" style="1"/>
  </cols>
  <sheetData>
    <row r="1" spans="1:6" x14ac:dyDescent="0.25">
      <c r="A1" s="18" t="s">
        <v>43</v>
      </c>
    </row>
    <row r="2" spans="1:6" ht="15.6" x14ac:dyDescent="0.3">
      <c r="A2" s="2" t="s">
        <v>44</v>
      </c>
    </row>
    <row r="3" spans="1:6" x14ac:dyDescent="0.25">
      <c r="F3" s="20"/>
    </row>
    <row r="4" spans="1:6" ht="15.6" x14ac:dyDescent="0.3">
      <c r="B4" s="6" t="s">
        <v>36</v>
      </c>
      <c r="C4" s="6" t="s">
        <v>37</v>
      </c>
      <c r="D4" s="6" t="s">
        <v>38</v>
      </c>
      <c r="E4" s="6" t="s">
        <v>39</v>
      </c>
      <c r="F4" s="21" t="s">
        <v>40</v>
      </c>
    </row>
    <row r="5" spans="1:6" x14ac:dyDescent="0.25">
      <c r="A5" s="1" t="s">
        <v>9</v>
      </c>
      <c r="B5" s="1">
        <f>ROUND(100*('Table 3'!D6-'Table 3'!B6)/'Table 3'!B6,1)</f>
        <v>19.899999999999999</v>
      </c>
      <c r="C5" s="1">
        <f>ROUND(100*('Table 3'!J6-'Table 3'!D6)/'Table 3'!D6,1)</f>
        <v>3.4</v>
      </c>
      <c r="D5" s="1">
        <f>ROUND(100*('Table 3'!H16-'Table 3'!J6)/'Table 3'!J6,1)</f>
        <v>5.5</v>
      </c>
      <c r="E5" s="1">
        <f>ROUND(100*('Table 3'!F26-'Table 3'!H16)/'Table 3'!H16,1)</f>
        <v>1.8</v>
      </c>
      <c r="F5" s="20">
        <f>ROUND(100*('Table 3'!F26-'Table 3'!B6)/'Table 3'!B6,1)</f>
        <v>33.200000000000003</v>
      </c>
    </row>
    <row r="6" spans="1:6" x14ac:dyDescent="0.25">
      <c r="A6" s="1" t="s">
        <v>10</v>
      </c>
      <c r="B6" s="1">
        <f>ROUND(100*('Table 3'!D7-'Table 3'!B7)/'Table 3'!B7,1)</f>
        <v>-10.9</v>
      </c>
      <c r="C6" s="17">
        <f>ROUND(100*('Table 3'!J7-'Table 3'!D7)/'Table 3'!D7,1)</f>
        <v>2</v>
      </c>
      <c r="D6" s="1">
        <f>ROUND(100*('Table 3'!H17-'Table 3'!J7)/'Table 3'!J7,1)</f>
        <v>17.8</v>
      </c>
      <c r="E6" s="1">
        <f>ROUND(100*('Table 3'!F27-'Table 3'!H17)/'Table 3'!H17,1)</f>
        <v>-4.4000000000000004</v>
      </c>
      <c r="F6" s="20">
        <f>ROUND(100*('Table 3'!F27-'Table 3'!B7)/'Table 3'!B7,1)</f>
        <v>2.4</v>
      </c>
    </row>
    <row r="7" spans="1:6" x14ac:dyDescent="0.25">
      <c r="A7" s="1" t="s">
        <v>11</v>
      </c>
      <c r="B7" s="1">
        <f>ROUND(100*('Table 3'!D8-'Table 3'!B8)/'Table 3'!B8,1)</f>
        <v>72.099999999999994</v>
      </c>
      <c r="C7" s="1">
        <f>ROUND(100*('Table 3'!J8-'Table 3'!D8)/'Table 3'!D8,1)</f>
        <v>41.2</v>
      </c>
      <c r="D7" s="1">
        <f>ROUND(100*('Table 3'!H18-'Table 3'!J8)/'Table 3'!J8,1)</f>
        <v>35.6</v>
      </c>
      <c r="E7" s="1">
        <f>ROUND(100*('Table 3'!F28-'Table 3'!H18)/'Table 3'!H18,1)</f>
        <v>12.8</v>
      </c>
      <c r="F7" s="20">
        <f>ROUND(100*('Table 3'!F28-'Table 3'!B8)/'Table 3'!B8,1)</f>
        <v>271.39999999999998</v>
      </c>
    </row>
    <row r="8" spans="1:6" x14ac:dyDescent="0.25">
      <c r="A8" s="1" t="s">
        <v>12</v>
      </c>
      <c r="B8" s="1">
        <f>ROUND(100*('Table 3'!D9-'Table 3'!B9)/'Table 3'!B9,1)</f>
        <v>50.5</v>
      </c>
      <c r="C8" s="1">
        <f>ROUND(100*('Table 3'!J9-'Table 3'!D9)/'Table 3'!D9,1)</f>
        <v>53.6</v>
      </c>
      <c r="D8" s="1">
        <f>ROUND(100*('Table 3'!H19-'Table 3'!J9)/'Table 3'!J9,1)</f>
        <v>57.9</v>
      </c>
      <c r="E8" s="1">
        <f>ROUND(100*('Table 3'!F29-'Table 3'!H19)/'Table 3'!H19,1)</f>
        <v>-4.4000000000000004</v>
      </c>
      <c r="F8" s="20">
        <f>ROUND(100*('Table 3'!F29-'Table 3'!B9)/'Table 3'!B9,1)</f>
        <v>248.9</v>
      </c>
    </row>
    <row r="9" spans="1:6" x14ac:dyDescent="0.25">
      <c r="A9" s="19" t="s">
        <v>45</v>
      </c>
      <c r="B9" s="1">
        <f>ROUND(100*('Table 3'!D10-'Table 3'!B10)/'Table 3'!B10,1)</f>
        <v>30.1</v>
      </c>
      <c r="C9" s="1">
        <f>ROUND(100*('Table 3'!J10-'Table 3'!D10)/'Table 3'!D10,1)</f>
        <v>27.8</v>
      </c>
      <c r="D9" s="1">
        <f>ROUND(100*('Table 3'!H20-'Table 3'!J10)/'Table 3'!J10,1)</f>
        <v>35.299999999999997</v>
      </c>
      <c r="E9" s="1">
        <f>ROUND(100*('Table 3'!F30-'Table 3'!H20)/'Table 3'!H20,1)</f>
        <v>0.1</v>
      </c>
      <c r="F9" s="20">
        <f>ROUND(100*('Table 3'!F30-'Table 3'!B10)/'Table 3'!B10,1)</f>
        <v>125.3</v>
      </c>
    </row>
    <row r="10" spans="1:6" x14ac:dyDescent="0.25">
      <c r="F10" s="20"/>
    </row>
    <row r="11" spans="1:6" x14ac:dyDescent="0.25">
      <c r="A11" s="18" t="s">
        <v>41</v>
      </c>
      <c r="B11" s="1">
        <f>ROUND(100*('Table 3'!D12-'Table 3'!B12)/'Table 3'!B12,1)</f>
        <v>56.8</v>
      </c>
      <c r="C11" s="1">
        <f>ROUND(100*('Table 3'!J12-'Table 3'!D12)/'Table 3'!D12,1)</f>
        <v>49.6</v>
      </c>
      <c r="D11" s="1">
        <f>ROUND(100*('Table 3'!H22-'Table 3'!J12)/'Table 3'!J12,1)</f>
        <v>51.2</v>
      </c>
      <c r="E11" s="1">
        <f>ROUND(100*('Table 3'!F32-'Table 3'!H22)/'Table 3'!H22,1)</f>
        <v>0.2</v>
      </c>
      <c r="F11" s="20">
        <f>ROUND(100*('Table 3'!F32-'Table 3'!B12)/'Table 3'!B12,1)</f>
        <v>255.4</v>
      </c>
    </row>
    <row r="12" spans="1:6" x14ac:dyDescent="0.25">
      <c r="A12" s="1" t="s">
        <v>35</v>
      </c>
      <c r="B12" s="1">
        <f>ROUND(100*(('Table 3'!D6+'Table 3'!D7)-('Table 3'!B6+'Table 3'!B7))/('Table 3'!B6+'Table 3'!B7),1)</f>
        <v>8.9</v>
      </c>
      <c r="C12" s="17">
        <f>ROUND(100*(('Table 3'!J6+'Table 3'!J7)-('Table 3'!D6+'Table 3'!D7))/('Table 3'!D6+'Table 3'!D7),1)</f>
        <v>3</v>
      </c>
      <c r="D12" s="17">
        <f>ROUND(100*(('Table 3'!H16+'Table 3'!H17)-('Table 3'!J6+'Table 3'!J7))/('Table 3'!J6+'Table 3'!J7),1)</f>
        <v>9</v>
      </c>
      <c r="E12" s="17">
        <f>ROUND(100*(('Table 3'!F26+'Table 3'!F27)-('Table 3'!H16+'Table 3'!H17))/('Table 3'!H16+'Table 3'!H17),1)</f>
        <v>-0.1</v>
      </c>
      <c r="F12" s="20">
        <f>ROUND(100*(('Table 3'!F26+'Table 3'!F27)-('Table 3'!B6+'Table 3'!B7))/('Table 3'!B6+'Table 3'!B7),1)</f>
        <v>22.2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4124-14D8-40C5-818A-DAE1BE88D2E7}">
  <sheetPr>
    <pageSetUpPr fitToPage="1"/>
  </sheetPr>
  <dimension ref="A1:K44"/>
  <sheetViews>
    <sheetView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24" t="s">
        <v>46</v>
      </c>
    </row>
    <row r="2" spans="1:11" ht="15.6" x14ac:dyDescent="0.3">
      <c r="A2" s="2" t="s">
        <v>52</v>
      </c>
    </row>
    <row r="4" spans="1:11" ht="30" customHeight="1" x14ac:dyDescent="0.3"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22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6">
        <v>51037</v>
      </c>
      <c r="C6" s="5">
        <f>ROUND(100*(B6/B$11),1)</f>
        <v>17.2</v>
      </c>
      <c r="D6" s="29">
        <v>43453</v>
      </c>
      <c r="E6" s="30">
        <f>ROUND(100*(D6/D$11),1)</f>
        <v>23.5</v>
      </c>
      <c r="F6" s="29">
        <v>96790</v>
      </c>
      <c r="G6" s="30">
        <f>ROUND(100*(F6/F$11),1)</f>
        <v>32.9</v>
      </c>
      <c r="H6" s="29">
        <v>97893</v>
      </c>
      <c r="I6" s="30">
        <f>ROUND(100*(H6/H$11),1)</f>
        <v>25</v>
      </c>
      <c r="J6" s="29">
        <f>SUM(B6,D6,F6,H6)</f>
        <v>289173</v>
      </c>
      <c r="K6" s="30">
        <f>ROUND(100*(J6/J$11),1)</f>
        <v>24.8</v>
      </c>
    </row>
    <row r="7" spans="1:11" x14ac:dyDescent="0.25">
      <c r="A7" s="24" t="s">
        <v>10</v>
      </c>
      <c r="B7" s="26">
        <v>12414</v>
      </c>
      <c r="C7" s="5">
        <f t="shared" ref="C7:E10" si="0">ROUND(100*(B7/B$11),1)</f>
        <v>4.2</v>
      </c>
      <c r="D7" s="29">
        <v>25385</v>
      </c>
      <c r="E7" s="30">
        <f t="shared" si="0"/>
        <v>13.7</v>
      </c>
      <c r="F7" s="29">
        <v>38652</v>
      </c>
      <c r="G7" s="30">
        <f t="shared" ref="G7:I7" si="1">ROUND(100*(F7/F$11),1)</f>
        <v>13.1</v>
      </c>
      <c r="H7" s="29">
        <v>35080</v>
      </c>
      <c r="I7" s="30">
        <f t="shared" si="1"/>
        <v>8.9</v>
      </c>
      <c r="J7" s="29">
        <f t="shared" ref="J7:J12" si="2">SUM(B7,D7,F7,H7)</f>
        <v>111531</v>
      </c>
      <c r="K7" s="30">
        <f t="shared" ref="K7" si="3">ROUND(100*(J7/J$11),1)</f>
        <v>9.6</v>
      </c>
    </row>
    <row r="8" spans="1:11" x14ac:dyDescent="0.25">
      <c r="A8" s="24" t="s">
        <v>11</v>
      </c>
      <c r="B8" s="26">
        <v>42385</v>
      </c>
      <c r="C8" s="5">
        <f t="shared" si="0"/>
        <v>14.3</v>
      </c>
      <c r="D8" s="29">
        <v>36497</v>
      </c>
      <c r="E8" s="30">
        <f t="shared" si="0"/>
        <v>19.7</v>
      </c>
      <c r="F8" s="29">
        <v>29209</v>
      </c>
      <c r="G8" s="30">
        <f t="shared" ref="G8:I8" si="4">ROUND(100*(F8/F$11),1)</f>
        <v>9.9</v>
      </c>
      <c r="H8" s="29">
        <v>51749</v>
      </c>
      <c r="I8" s="30">
        <f t="shared" si="4"/>
        <v>13.2</v>
      </c>
      <c r="J8" s="29">
        <f t="shared" si="2"/>
        <v>159840</v>
      </c>
      <c r="K8" s="30">
        <f t="shared" ref="K8" si="5">ROUND(100*(J8/J$11),1)</f>
        <v>13.7</v>
      </c>
    </row>
    <row r="9" spans="1:11" x14ac:dyDescent="0.25">
      <c r="A9" s="24" t="s">
        <v>12</v>
      </c>
      <c r="B9" s="26">
        <v>186799</v>
      </c>
      <c r="C9" s="5">
        <f t="shared" si="0"/>
        <v>63</v>
      </c>
      <c r="D9" s="29">
        <v>68671</v>
      </c>
      <c r="E9" s="30">
        <f t="shared" si="0"/>
        <v>37.1</v>
      </c>
      <c r="F9" s="29">
        <v>86515</v>
      </c>
      <c r="G9" s="30">
        <f t="shared" ref="G9:I9" si="6">ROUND(100*(F9/F$11),1)</f>
        <v>29.4</v>
      </c>
      <c r="H9" s="29">
        <v>47216</v>
      </c>
      <c r="I9" s="30">
        <f t="shared" si="6"/>
        <v>12</v>
      </c>
      <c r="J9" s="29">
        <f t="shared" si="2"/>
        <v>389201</v>
      </c>
      <c r="K9" s="30">
        <f t="shared" ref="K9" si="7">ROUND(100*(J9/J$11),1)</f>
        <v>33.299999999999997</v>
      </c>
    </row>
    <row r="10" spans="1:11" x14ac:dyDescent="0.25">
      <c r="A10" s="24" t="s">
        <v>13</v>
      </c>
      <c r="B10" s="26">
        <v>3761</v>
      </c>
      <c r="C10" s="5">
        <f t="shared" si="0"/>
        <v>1.3</v>
      </c>
      <c r="D10" s="29">
        <v>10871</v>
      </c>
      <c r="E10" s="30">
        <f t="shared" si="0"/>
        <v>5.9</v>
      </c>
      <c r="F10" s="29">
        <v>43026</v>
      </c>
      <c r="G10" s="30">
        <f t="shared" ref="G10:I10" si="8">ROUND(100*(F10/F$11),1)</f>
        <v>14.6</v>
      </c>
      <c r="H10" s="29">
        <v>160365</v>
      </c>
      <c r="I10" s="30">
        <f t="shared" si="8"/>
        <v>40.9</v>
      </c>
      <c r="J10" s="29">
        <f t="shared" si="2"/>
        <v>218023</v>
      </c>
      <c r="K10" s="30">
        <f t="shared" ref="K10" si="9">ROUND(100*(J10/J$11),1)</f>
        <v>18.7</v>
      </c>
    </row>
    <row r="11" spans="1:11" ht="15.6" x14ac:dyDescent="0.3">
      <c r="A11" s="6" t="s">
        <v>14</v>
      </c>
      <c r="B11" s="27">
        <f>SUM(B6:B10)</f>
        <v>296396</v>
      </c>
      <c r="C11" s="8">
        <f t="shared" ref="C11:E11" si="10">SUM(C6:C10)</f>
        <v>100</v>
      </c>
      <c r="D11" s="31">
        <f>SUM(D6:D10)</f>
        <v>184877</v>
      </c>
      <c r="E11" s="8">
        <f t="shared" si="10"/>
        <v>99.9</v>
      </c>
      <c r="F11" s="31">
        <f>SUM(F6:F10)</f>
        <v>294192</v>
      </c>
      <c r="G11" s="8">
        <f t="shared" ref="G11:I11" si="11">SUM(G6:G10)</f>
        <v>99.899999999999991</v>
      </c>
      <c r="H11" s="31">
        <f>SUM(H6:H10)</f>
        <v>392303</v>
      </c>
      <c r="I11" s="8">
        <f t="shared" si="11"/>
        <v>100</v>
      </c>
      <c r="J11" s="31">
        <f>SUM(J6:J10)</f>
        <v>1167768</v>
      </c>
      <c r="K11" s="8">
        <f t="shared" ref="K11" si="12">SUM(K6:K10)</f>
        <v>100.1</v>
      </c>
    </row>
    <row r="12" spans="1:11" x14ac:dyDescent="0.25">
      <c r="A12" s="39" t="s">
        <v>60</v>
      </c>
      <c r="B12" s="26">
        <v>1452</v>
      </c>
      <c r="D12" s="29">
        <v>1723</v>
      </c>
      <c r="E12" s="33"/>
      <c r="F12" s="32">
        <v>682</v>
      </c>
      <c r="G12" s="33"/>
      <c r="H12" s="32">
        <v>125</v>
      </c>
      <c r="I12" s="33"/>
      <c r="J12" s="29">
        <f t="shared" si="2"/>
        <v>3982</v>
      </c>
      <c r="K12" s="33"/>
    </row>
    <row r="13" spans="1:11" x14ac:dyDescent="0.25">
      <c r="A13" s="24" t="s">
        <v>15</v>
      </c>
      <c r="B13" s="4">
        <f>SUM(B8:B10)</f>
        <v>232945</v>
      </c>
      <c r="C13" s="5">
        <f>100*(B13/B$11)</f>
        <v>78.592491126735851</v>
      </c>
      <c r="D13" s="34">
        <f>SUM(D8:D10)</f>
        <v>116039</v>
      </c>
      <c r="E13" s="30">
        <f>100*(D13/D$11)</f>
        <v>62.765514369012912</v>
      </c>
      <c r="F13" s="34">
        <f>SUM(F8:F10)</f>
        <v>158750</v>
      </c>
      <c r="G13" s="30">
        <f>100*(F13/F$11)</f>
        <v>53.961358568553877</v>
      </c>
      <c r="H13" s="34">
        <f>SUM(H8:H10)</f>
        <v>259330</v>
      </c>
      <c r="I13" s="30">
        <f>100*(H13/H$11)</f>
        <v>66.104516152055936</v>
      </c>
      <c r="J13" s="34">
        <f>SUM(J8:J10)</f>
        <v>767064</v>
      </c>
      <c r="K13" s="30">
        <f>100*(J13/J$11)</f>
        <v>65.686334956943497</v>
      </c>
    </row>
    <row r="14" spans="1:11" x14ac:dyDescent="0.25">
      <c r="D14" s="32"/>
      <c r="E14" s="33"/>
      <c r="F14" s="32"/>
      <c r="G14" s="33"/>
      <c r="H14" s="32"/>
      <c r="I14" s="33"/>
      <c r="J14" s="32"/>
      <c r="K14" s="33"/>
    </row>
    <row r="15" spans="1:11" ht="15.6" x14ac:dyDescent="0.3">
      <c r="A15" s="37">
        <v>2005</v>
      </c>
      <c r="B15" s="23" t="s">
        <v>7</v>
      </c>
      <c r="C15" s="23" t="s">
        <v>8</v>
      </c>
      <c r="D15" s="28" t="s">
        <v>7</v>
      </c>
      <c r="E15" s="23" t="s">
        <v>8</v>
      </c>
      <c r="F15" s="28" t="s">
        <v>7</v>
      </c>
      <c r="G15" s="23" t="s">
        <v>8</v>
      </c>
      <c r="H15" s="28" t="s">
        <v>7</v>
      </c>
      <c r="I15" s="23" t="s">
        <v>8</v>
      </c>
      <c r="J15" s="28" t="s">
        <v>7</v>
      </c>
      <c r="K15" s="23" t="s">
        <v>8</v>
      </c>
    </row>
    <row r="16" spans="1:11" x14ac:dyDescent="0.25">
      <c r="A16" s="24" t="s">
        <v>9</v>
      </c>
      <c r="B16" s="26">
        <v>48781</v>
      </c>
      <c r="C16" s="5">
        <f>ROUND(100*(B16/B$21),1)</f>
        <v>12.5</v>
      </c>
      <c r="D16" s="29">
        <v>42283</v>
      </c>
      <c r="E16" s="30">
        <f t="shared" ref="E16:G20" si="13">ROUND(100*(D16/D$21),1)</f>
        <v>18.3</v>
      </c>
      <c r="F16" s="29">
        <v>74735</v>
      </c>
      <c r="G16" s="30">
        <f t="shared" si="13"/>
        <v>21</v>
      </c>
      <c r="H16" s="29">
        <v>122346</v>
      </c>
      <c r="I16" s="30">
        <f t="shared" ref="I16:K20" si="14">ROUND(100*(H16/H$21),1)</f>
        <v>19.7</v>
      </c>
      <c r="J16" s="29">
        <f>SUM(B16,D16,F16,H16)</f>
        <v>288145</v>
      </c>
      <c r="K16" s="30">
        <f t="shared" si="14"/>
        <v>18.100000000000001</v>
      </c>
    </row>
    <row r="17" spans="1:11" x14ac:dyDescent="0.25">
      <c r="A17" s="24" t="s">
        <v>10</v>
      </c>
      <c r="B17" s="26">
        <v>17244</v>
      </c>
      <c r="C17" s="5">
        <f t="shared" ref="C17:C20" si="15">ROUND(100*(B17/B$21),1)</f>
        <v>4.4000000000000004</v>
      </c>
      <c r="D17" s="29">
        <v>26219</v>
      </c>
      <c r="E17" s="30">
        <f t="shared" si="13"/>
        <v>11.4</v>
      </c>
      <c r="F17" s="29">
        <v>38008</v>
      </c>
      <c r="G17" s="30">
        <f t="shared" si="13"/>
        <v>10.7</v>
      </c>
      <c r="H17" s="29">
        <v>50605</v>
      </c>
      <c r="I17" s="30">
        <f t="shared" ref="I17" si="16">ROUND(100*(H17/H$21),1)</f>
        <v>8.1999999999999993</v>
      </c>
      <c r="J17" s="29">
        <f t="shared" ref="J17:J22" si="17">SUM(B17,D17,F17,H17)</f>
        <v>132076</v>
      </c>
      <c r="K17" s="30">
        <f t="shared" si="14"/>
        <v>8.3000000000000007</v>
      </c>
    </row>
    <row r="18" spans="1:11" x14ac:dyDescent="0.25">
      <c r="A18" s="24" t="s">
        <v>11</v>
      </c>
      <c r="B18" s="26">
        <v>60268</v>
      </c>
      <c r="C18" s="5">
        <f t="shared" si="15"/>
        <v>15.5</v>
      </c>
      <c r="D18" s="29">
        <v>49844</v>
      </c>
      <c r="E18" s="30">
        <f t="shared" si="13"/>
        <v>21.6</v>
      </c>
      <c r="F18" s="29">
        <v>38472</v>
      </c>
      <c r="G18" s="30">
        <f t="shared" si="13"/>
        <v>10.8</v>
      </c>
      <c r="H18" s="29">
        <v>88690</v>
      </c>
      <c r="I18" s="30">
        <f t="shared" ref="I18" si="18">ROUND(100*(H18/H$21),1)</f>
        <v>14.3</v>
      </c>
      <c r="J18" s="29">
        <f t="shared" si="17"/>
        <v>237274</v>
      </c>
      <c r="K18" s="30">
        <f t="shared" si="14"/>
        <v>14.9</v>
      </c>
    </row>
    <row r="19" spans="1:11" x14ac:dyDescent="0.25">
      <c r="A19" s="24" t="s">
        <v>12</v>
      </c>
      <c r="B19" s="26">
        <v>263334</v>
      </c>
      <c r="C19" s="5">
        <f t="shared" si="15"/>
        <v>67.5</v>
      </c>
      <c r="D19" s="29">
        <v>102706</v>
      </c>
      <c r="E19" s="30">
        <f t="shared" si="13"/>
        <v>44.5</v>
      </c>
      <c r="F19" s="29">
        <v>167886</v>
      </c>
      <c r="G19" s="30">
        <f t="shared" si="13"/>
        <v>47.2</v>
      </c>
      <c r="H19" s="29">
        <v>86906</v>
      </c>
      <c r="I19" s="30">
        <f t="shared" ref="I19" si="19">ROUND(100*(H19/H$21),1)</f>
        <v>14</v>
      </c>
      <c r="J19" s="29">
        <f t="shared" si="17"/>
        <v>620832</v>
      </c>
      <c r="K19" s="30">
        <f t="shared" si="14"/>
        <v>38.9</v>
      </c>
    </row>
    <row r="20" spans="1:11" x14ac:dyDescent="0.25">
      <c r="A20" s="24" t="s">
        <v>13</v>
      </c>
      <c r="B20" s="24">
        <v>432</v>
      </c>
      <c r="C20" s="5">
        <f t="shared" si="15"/>
        <v>0.1</v>
      </c>
      <c r="D20" s="29">
        <v>9651</v>
      </c>
      <c r="E20" s="30">
        <f t="shared" si="13"/>
        <v>4.2</v>
      </c>
      <c r="F20" s="29">
        <v>36733</v>
      </c>
      <c r="G20" s="30">
        <f t="shared" si="13"/>
        <v>10.3</v>
      </c>
      <c r="H20" s="29">
        <v>271146</v>
      </c>
      <c r="I20" s="30">
        <f t="shared" ref="I20" si="20">ROUND(100*(H20/H$21),1)</f>
        <v>43.8</v>
      </c>
      <c r="J20" s="29">
        <f t="shared" si="17"/>
        <v>317962</v>
      </c>
      <c r="K20" s="30">
        <f t="shared" si="14"/>
        <v>19.899999999999999</v>
      </c>
    </row>
    <row r="21" spans="1:11" ht="15.6" x14ac:dyDescent="0.3">
      <c r="A21" s="6" t="s">
        <v>14</v>
      </c>
      <c r="B21" s="27">
        <f>SUM(B16:B20)</f>
        <v>390059</v>
      </c>
      <c r="C21" s="8">
        <f t="shared" ref="C21:E21" si="21">SUM(C16:C20)</f>
        <v>100</v>
      </c>
      <c r="D21" s="31">
        <f>SUM(D16:D20)</f>
        <v>230703</v>
      </c>
      <c r="E21" s="8">
        <f t="shared" si="21"/>
        <v>100.00000000000001</v>
      </c>
      <c r="F21" s="31">
        <f>SUM(F16:F20)</f>
        <v>355834</v>
      </c>
      <c r="G21" s="8">
        <f t="shared" ref="G21:K21" si="22">SUM(G16:G20)</f>
        <v>100</v>
      </c>
      <c r="H21" s="31">
        <f>SUM(H16:H20)</f>
        <v>619693</v>
      </c>
      <c r="I21" s="8">
        <f t="shared" si="22"/>
        <v>100</v>
      </c>
      <c r="J21" s="31">
        <f>SUM(J16:J20)</f>
        <v>1596289</v>
      </c>
      <c r="K21" s="8">
        <f t="shared" si="22"/>
        <v>100.1</v>
      </c>
    </row>
    <row r="22" spans="1:11" x14ac:dyDescent="0.25">
      <c r="A22" s="39" t="s">
        <v>60</v>
      </c>
      <c r="B22" s="26">
        <v>1646</v>
      </c>
      <c r="D22" s="29">
        <v>1519</v>
      </c>
      <c r="E22" s="33"/>
      <c r="F22" s="32">
        <v>638</v>
      </c>
      <c r="G22" s="33"/>
      <c r="H22" s="32">
        <v>199</v>
      </c>
      <c r="I22" s="33"/>
      <c r="J22" s="29">
        <f t="shared" si="17"/>
        <v>4002</v>
      </c>
      <c r="K22" s="33"/>
    </row>
    <row r="23" spans="1:11" x14ac:dyDescent="0.25">
      <c r="A23" s="24" t="s">
        <v>15</v>
      </c>
      <c r="B23" s="4">
        <f>SUM(B18:B20)</f>
        <v>324034</v>
      </c>
      <c r="C23" s="5">
        <f t="shared" ref="C23:E23" si="23">ROUND(100*(B23/B$21),1)</f>
        <v>83.1</v>
      </c>
      <c r="D23" s="34">
        <f>SUM(D18:D20)</f>
        <v>162201</v>
      </c>
      <c r="E23" s="30">
        <f t="shared" si="23"/>
        <v>70.3</v>
      </c>
      <c r="F23" s="34">
        <f>SUM(F18:F20)</f>
        <v>243091</v>
      </c>
      <c r="G23" s="30">
        <f t="shared" ref="G23:I23" si="24">ROUND(100*(F23/F$21),1)</f>
        <v>68.3</v>
      </c>
      <c r="H23" s="34">
        <f>SUM(H18:H20)</f>
        <v>446742</v>
      </c>
      <c r="I23" s="30">
        <f t="shared" si="24"/>
        <v>72.099999999999994</v>
      </c>
      <c r="J23" s="34">
        <f>SUM(J18:J20)</f>
        <v>1176068</v>
      </c>
      <c r="K23" s="30">
        <f t="shared" ref="K23" si="25">ROUND(100*(J23/J$21),1)</f>
        <v>73.7</v>
      </c>
    </row>
    <row r="24" spans="1:11" x14ac:dyDescent="0.25">
      <c r="D24" s="32"/>
      <c r="E24" s="33"/>
      <c r="F24" s="32"/>
      <c r="G24" s="33"/>
      <c r="H24" s="32"/>
      <c r="I24" s="33"/>
      <c r="J24" s="32"/>
      <c r="K24" s="33"/>
    </row>
    <row r="25" spans="1:11" ht="15.6" x14ac:dyDescent="0.3">
      <c r="A25" s="37">
        <v>2015</v>
      </c>
      <c r="B25" s="23" t="s">
        <v>7</v>
      </c>
      <c r="C25" s="23" t="s">
        <v>8</v>
      </c>
      <c r="D25" s="28" t="s">
        <v>7</v>
      </c>
      <c r="E25" s="23" t="s">
        <v>8</v>
      </c>
      <c r="F25" s="28" t="s">
        <v>7</v>
      </c>
      <c r="G25" s="23" t="s">
        <v>8</v>
      </c>
      <c r="H25" s="28" t="s">
        <v>7</v>
      </c>
      <c r="I25" s="23" t="s">
        <v>8</v>
      </c>
      <c r="J25" s="28" t="s">
        <v>7</v>
      </c>
      <c r="K25" s="23" t="s">
        <v>8</v>
      </c>
    </row>
    <row r="26" spans="1:11" x14ac:dyDescent="0.25">
      <c r="A26" s="24" t="s">
        <v>9</v>
      </c>
      <c r="B26" s="26">
        <v>50543</v>
      </c>
      <c r="C26" s="5">
        <f>ROUND(100*(B26/B$31),1)</f>
        <v>11.9</v>
      </c>
      <c r="D26" s="29">
        <v>39330</v>
      </c>
      <c r="E26" s="5">
        <f t="shared" ref="E26:G30" si="26">ROUND(100*(D26/D$31),1)</f>
        <v>16.3</v>
      </c>
      <c r="F26" s="29">
        <v>80787</v>
      </c>
      <c r="G26" s="5">
        <f t="shared" si="26"/>
        <v>18.399999999999999</v>
      </c>
      <c r="H26" s="29">
        <v>136536</v>
      </c>
      <c r="I26" s="5">
        <f t="shared" ref="I26:K30" si="27">ROUND(100*(H26/H$31),1)</f>
        <v>19.399999999999999</v>
      </c>
      <c r="J26" s="29">
        <f>SUM(B26,D26,F26,H26)</f>
        <v>307196</v>
      </c>
      <c r="K26" s="5">
        <f t="shared" si="27"/>
        <v>17</v>
      </c>
    </row>
    <row r="27" spans="1:11" x14ac:dyDescent="0.25">
      <c r="A27" s="24" t="s">
        <v>10</v>
      </c>
      <c r="B27" s="26">
        <v>17566</v>
      </c>
      <c r="C27" s="5">
        <f t="shared" ref="C27:C30" si="28">ROUND(100*(B27/B$31),1)</f>
        <v>4.0999999999999996</v>
      </c>
      <c r="D27" s="29">
        <v>21994</v>
      </c>
      <c r="E27" s="5">
        <f t="shared" si="26"/>
        <v>9.1</v>
      </c>
      <c r="F27" s="29">
        <v>35492</v>
      </c>
      <c r="G27" s="5">
        <f t="shared" si="26"/>
        <v>8.1</v>
      </c>
      <c r="H27" s="29">
        <v>51115</v>
      </c>
      <c r="I27" s="5">
        <f t="shared" ref="I27" si="29">ROUND(100*(H27/H$31),1)</f>
        <v>7.3</v>
      </c>
      <c r="J27" s="29">
        <f t="shared" ref="J27:J32" si="30">SUM(B27,D27,F27,H27)</f>
        <v>126167</v>
      </c>
      <c r="K27" s="5">
        <f t="shared" si="27"/>
        <v>7</v>
      </c>
    </row>
    <row r="28" spans="1:11" x14ac:dyDescent="0.25">
      <c r="A28" s="24" t="s">
        <v>11</v>
      </c>
      <c r="B28" s="26">
        <v>65069</v>
      </c>
      <c r="C28" s="5">
        <f t="shared" si="28"/>
        <v>15.3</v>
      </c>
      <c r="D28" s="29">
        <v>55502</v>
      </c>
      <c r="E28" s="5">
        <f t="shared" si="26"/>
        <v>23</v>
      </c>
      <c r="F28" s="29">
        <v>56909</v>
      </c>
      <c r="G28" s="5">
        <f t="shared" si="26"/>
        <v>12.9</v>
      </c>
      <c r="H28" s="29">
        <v>99920</v>
      </c>
      <c r="I28" s="5">
        <f t="shared" ref="I28" si="31">ROUND(100*(H28/H$31),1)</f>
        <v>14.2</v>
      </c>
      <c r="J28" s="29">
        <f t="shared" si="30"/>
        <v>277400</v>
      </c>
      <c r="K28" s="5">
        <f t="shared" si="27"/>
        <v>15.3</v>
      </c>
    </row>
    <row r="29" spans="1:11" x14ac:dyDescent="0.25">
      <c r="A29" s="24" t="s">
        <v>12</v>
      </c>
      <c r="B29" s="26">
        <v>293258</v>
      </c>
      <c r="C29" s="5">
        <f t="shared" si="28"/>
        <v>68.8</v>
      </c>
      <c r="D29" s="29">
        <v>112182</v>
      </c>
      <c r="E29" s="5">
        <f t="shared" si="26"/>
        <v>46.5</v>
      </c>
      <c r="F29" s="29">
        <v>224132</v>
      </c>
      <c r="G29" s="5">
        <f t="shared" si="26"/>
        <v>51</v>
      </c>
      <c r="H29" s="29">
        <v>102779</v>
      </c>
      <c r="I29" s="5">
        <f t="shared" ref="I29" si="32">ROUND(100*(H29/H$31),1)</f>
        <v>14.6</v>
      </c>
      <c r="J29" s="29">
        <f t="shared" si="30"/>
        <v>732351</v>
      </c>
      <c r="K29" s="5">
        <f t="shared" si="27"/>
        <v>40.4</v>
      </c>
    </row>
    <row r="30" spans="1:11" x14ac:dyDescent="0.25">
      <c r="A30" s="24" t="s">
        <v>13</v>
      </c>
      <c r="B30" s="24">
        <v>57</v>
      </c>
      <c r="C30" s="5">
        <f t="shared" si="28"/>
        <v>0</v>
      </c>
      <c r="D30" s="29">
        <v>12439</v>
      </c>
      <c r="E30" s="5">
        <f t="shared" si="26"/>
        <v>5.2</v>
      </c>
      <c r="F30" s="29">
        <v>42169</v>
      </c>
      <c r="G30" s="5">
        <f t="shared" si="26"/>
        <v>9.6</v>
      </c>
      <c r="H30" s="29">
        <v>313325</v>
      </c>
      <c r="I30" s="5">
        <f t="shared" ref="I30" si="33">ROUND(100*(H30/H$31),1)</f>
        <v>44.5</v>
      </c>
      <c r="J30" s="29">
        <f t="shared" si="30"/>
        <v>367990</v>
      </c>
      <c r="K30" s="5">
        <f t="shared" si="27"/>
        <v>20.3</v>
      </c>
    </row>
    <row r="31" spans="1:11" ht="15.6" x14ac:dyDescent="0.3">
      <c r="A31" s="6" t="s">
        <v>14</v>
      </c>
      <c r="B31" s="27">
        <f>SUM(B26:B30)</f>
        <v>426493</v>
      </c>
      <c r="C31" s="8">
        <f t="shared" ref="C31:E31" si="34">SUM(C26:C30)</f>
        <v>100.1</v>
      </c>
      <c r="D31" s="27">
        <f>SUM(D26:D30)</f>
        <v>241447</v>
      </c>
      <c r="E31" s="8">
        <f t="shared" si="34"/>
        <v>100.10000000000001</v>
      </c>
      <c r="F31" s="27">
        <f>SUM(F26:F30)</f>
        <v>439489</v>
      </c>
      <c r="G31" s="8">
        <f t="shared" ref="G31:K31" si="35">SUM(G26:G30)</f>
        <v>100</v>
      </c>
      <c r="H31" s="27">
        <f>SUM(H26:H30)</f>
        <v>703675</v>
      </c>
      <c r="I31" s="8">
        <f t="shared" si="35"/>
        <v>100</v>
      </c>
      <c r="J31" s="31">
        <f>SUM(J26:J30)</f>
        <v>1811104</v>
      </c>
      <c r="K31" s="8">
        <f t="shared" si="35"/>
        <v>99.999999999999986</v>
      </c>
    </row>
    <row r="32" spans="1:11" x14ac:dyDescent="0.25">
      <c r="A32" s="39" t="s">
        <v>60</v>
      </c>
      <c r="B32" s="26">
        <v>1996</v>
      </c>
      <c r="D32" s="26">
        <v>1719</v>
      </c>
      <c r="F32" s="24">
        <v>787</v>
      </c>
      <c r="H32" s="24">
        <v>220</v>
      </c>
      <c r="J32" s="29">
        <f t="shared" si="30"/>
        <v>4722</v>
      </c>
      <c r="K32" s="33"/>
    </row>
    <row r="33" spans="1:11" x14ac:dyDescent="0.25">
      <c r="A33" s="24" t="s">
        <v>15</v>
      </c>
      <c r="B33" s="4">
        <f>SUM(B28:B30)</f>
        <v>358384</v>
      </c>
      <c r="C33" s="5">
        <f>ROUND(100*(B33/B$31),1)</f>
        <v>84</v>
      </c>
      <c r="D33" s="4">
        <f>SUM(D28:D30)</f>
        <v>180123</v>
      </c>
      <c r="E33" s="5">
        <f>ROUND(100*(D33/D$31),1)</f>
        <v>74.599999999999994</v>
      </c>
      <c r="F33" s="4">
        <f>SUM(F28:F30)</f>
        <v>323210</v>
      </c>
      <c r="G33" s="5">
        <f>ROUND(100*(F33/F$31),1)</f>
        <v>73.5</v>
      </c>
      <c r="H33" s="4">
        <f>SUM(H28:H30)</f>
        <v>516024</v>
      </c>
      <c r="I33" s="5">
        <f>ROUND(100*(H33/H$31),1)</f>
        <v>73.3</v>
      </c>
      <c r="J33" s="34">
        <f>SUM(J28:J30)</f>
        <v>1377741</v>
      </c>
      <c r="K33" s="5">
        <f t="shared" ref="K33" si="36">ROUND(100*(J33/J$31),1)</f>
        <v>76.099999999999994</v>
      </c>
    </row>
    <row r="35" spans="1:11" ht="30" customHeight="1" x14ac:dyDescent="0.3">
      <c r="B35" s="53" t="s">
        <v>47</v>
      </c>
      <c r="C35" s="53"/>
      <c r="D35" s="54" t="s">
        <v>48</v>
      </c>
      <c r="E35" s="55"/>
      <c r="F35" s="54" t="s">
        <v>50</v>
      </c>
      <c r="G35" s="55"/>
      <c r="H35" s="54" t="s">
        <v>49</v>
      </c>
      <c r="I35" s="55"/>
      <c r="J35" s="56" t="s">
        <v>51</v>
      </c>
      <c r="K35" s="57"/>
    </row>
    <row r="36" spans="1:11" ht="15.6" x14ac:dyDescent="0.3">
      <c r="A36" s="37">
        <v>2019</v>
      </c>
      <c r="B36" s="23" t="s">
        <v>7</v>
      </c>
      <c r="C36" s="23" t="s">
        <v>8</v>
      </c>
      <c r="D36" s="28" t="s">
        <v>7</v>
      </c>
      <c r="E36" s="23" t="s">
        <v>8</v>
      </c>
      <c r="F36" s="28" t="s">
        <v>7</v>
      </c>
      <c r="G36" s="23" t="s">
        <v>8</v>
      </c>
      <c r="H36" s="28" t="s">
        <v>7</v>
      </c>
      <c r="I36" s="23" t="s">
        <v>8</v>
      </c>
      <c r="J36" s="28" t="s">
        <v>7</v>
      </c>
      <c r="K36" s="23" t="s">
        <v>8</v>
      </c>
    </row>
    <row r="37" spans="1:11" x14ac:dyDescent="0.25">
      <c r="A37" s="24" t="s">
        <v>9</v>
      </c>
      <c r="B37" s="26">
        <v>47436</v>
      </c>
      <c r="C37" s="5">
        <f>ROUND(100*(B37/B$42),1)</f>
        <v>12.1</v>
      </c>
      <c r="D37" s="26">
        <v>37020</v>
      </c>
      <c r="E37" s="5">
        <f t="shared" ref="E37:G41" si="37">ROUND(100*(D37/D$42),1)</f>
        <v>15.7</v>
      </c>
      <c r="F37" s="26">
        <v>79712</v>
      </c>
      <c r="G37" s="5">
        <f t="shared" si="37"/>
        <v>18.2</v>
      </c>
      <c r="H37" s="26">
        <v>138661</v>
      </c>
      <c r="I37" s="5">
        <f t="shared" ref="I37:K41" si="38">ROUND(100*(H37/H$42),1)</f>
        <v>18.5</v>
      </c>
      <c r="J37" s="29">
        <f>SUM(B37,D37,F37,H37)</f>
        <v>302829</v>
      </c>
      <c r="K37" s="5">
        <f t="shared" si="38"/>
        <v>16.7</v>
      </c>
    </row>
    <row r="38" spans="1:11" x14ac:dyDescent="0.25">
      <c r="A38" s="24" t="s">
        <v>10</v>
      </c>
      <c r="B38" s="26">
        <v>18509</v>
      </c>
      <c r="C38" s="5">
        <f t="shared" ref="C38:C41" si="39">ROUND(100*(B38/B$42),1)</f>
        <v>4.7</v>
      </c>
      <c r="D38" s="26">
        <v>21524</v>
      </c>
      <c r="E38" s="5">
        <f t="shared" si="37"/>
        <v>9.1</v>
      </c>
      <c r="F38" s="26">
        <v>35646</v>
      </c>
      <c r="G38" s="5">
        <f t="shared" si="37"/>
        <v>8.1999999999999993</v>
      </c>
      <c r="H38" s="26">
        <v>53627</v>
      </c>
      <c r="I38" s="5">
        <f t="shared" ref="I38" si="40">ROUND(100*(H38/H$42),1)</f>
        <v>7.2</v>
      </c>
      <c r="J38" s="29">
        <f t="shared" ref="J38:J41" si="41">SUM(B38,D38,F38,H38)</f>
        <v>129306</v>
      </c>
      <c r="K38" s="5">
        <f t="shared" si="38"/>
        <v>7.1</v>
      </c>
    </row>
    <row r="39" spans="1:11" x14ac:dyDescent="0.25">
      <c r="A39" s="24" t="s">
        <v>11</v>
      </c>
      <c r="B39" s="26">
        <v>63781</v>
      </c>
      <c r="C39" s="5">
        <f t="shared" si="39"/>
        <v>16.3</v>
      </c>
      <c r="D39" s="26">
        <v>56893</v>
      </c>
      <c r="E39" s="5">
        <f t="shared" si="37"/>
        <v>24.2</v>
      </c>
      <c r="F39" s="26">
        <v>61863</v>
      </c>
      <c r="G39" s="5">
        <f t="shared" si="37"/>
        <v>14.1</v>
      </c>
      <c r="H39" s="26">
        <v>117890</v>
      </c>
      <c r="I39" s="5">
        <f t="shared" ref="I39" si="42">ROUND(100*(H39/H$42),1)</f>
        <v>15.7</v>
      </c>
      <c r="J39" s="29">
        <f t="shared" si="41"/>
        <v>300427</v>
      </c>
      <c r="K39" s="5">
        <f t="shared" si="38"/>
        <v>16.600000000000001</v>
      </c>
    </row>
    <row r="40" spans="1:11" x14ac:dyDescent="0.25">
      <c r="A40" s="24" t="s">
        <v>12</v>
      </c>
      <c r="B40" s="26">
        <v>261123</v>
      </c>
      <c r="C40" s="5">
        <f t="shared" si="39"/>
        <v>66.8</v>
      </c>
      <c r="D40" s="26">
        <v>106617</v>
      </c>
      <c r="E40" s="5">
        <f t="shared" si="37"/>
        <v>45.3</v>
      </c>
      <c r="F40" s="26">
        <v>215756</v>
      </c>
      <c r="G40" s="5">
        <f t="shared" si="37"/>
        <v>49.3</v>
      </c>
      <c r="H40" s="26">
        <v>111362</v>
      </c>
      <c r="I40" s="5">
        <f t="shared" ref="I40" si="43">ROUND(100*(H40/H$42),1)</f>
        <v>14.9</v>
      </c>
      <c r="J40" s="29">
        <f t="shared" si="41"/>
        <v>694858</v>
      </c>
      <c r="K40" s="5">
        <f t="shared" si="38"/>
        <v>38.299999999999997</v>
      </c>
    </row>
    <row r="41" spans="1:11" x14ac:dyDescent="0.25">
      <c r="A41" s="24" t="s">
        <v>13</v>
      </c>
      <c r="B41" s="24">
        <v>57</v>
      </c>
      <c r="C41" s="5">
        <f t="shared" si="39"/>
        <v>0</v>
      </c>
      <c r="D41" s="26">
        <v>13187</v>
      </c>
      <c r="E41" s="5">
        <f t="shared" si="37"/>
        <v>5.6</v>
      </c>
      <c r="F41" s="26">
        <v>44226</v>
      </c>
      <c r="G41" s="5">
        <f t="shared" si="37"/>
        <v>10.1</v>
      </c>
      <c r="H41" s="26">
        <v>327825</v>
      </c>
      <c r="I41" s="5">
        <f t="shared" ref="I41" si="44">ROUND(100*(H41/H$42),1)</f>
        <v>43.7</v>
      </c>
      <c r="J41" s="29">
        <f t="shared" si="41"/>
        <v>385295</v>
      </c>
      <c r="K41" s="5">
        <f t="shared" si="38"/>
        <v>21.3</v>
      </c>
    </row>
    <row r="42" spans="1:11" ht="15.6" x14ac:dyDescent="0.3">
      <c r="A42" s="6" t="s">
        <v>14</v>
      </c>
      <c r="B42" s="27">
        <f>SUM(B37:B41)</f>
        <v>390906</v>
      </c>
      <c r="C42" s="8">
        <f t="shared" ref="C42:E42" si="45">SUM(C37:C41)</f>
        <v>99.9</v>
      </c>
      <c r="D42" s="27">
        <f>SUM(D37:D41)</f>
        <v>235241</v>
      </c>
      <c r="E42" s="8">
        <f t="shared" si="45"/>
        <v>99.899999999999991</v>
      </c>
      <c r="F42" s="27">
        <f>SUM(F37:F41)</f>
        <v>437203</v>
      </c>
      <c r="G42" s="8">
        <f t="shared" ref="G42:K42" si="46">SUM(G37:G41)</f>
        <v>99.899999999999991</v>
      </c>
      <c r="H42" s="27">
        <f>SUM(H37:H41)</f>
        <v>749365</v>
      </c>
      <c r="I42" s="8">
        <f t="shared" si="46"/>
        <v>100</v>
      </c>
      <c r="J42" s="31">
        <f>SUM(J37:J41)</f>
        <v>1812715</v>
      </c>
      <c r="K42" s="8">
        <f t="shared" si="46"/>
        <v>99.999999999999986</v>
      </c>
    </row>
    <row r="43" spans="1:11" x14ac:dyDescent="0.25">
      <c r="A43" s="39" t="s">
        <v>60</v>
      </c>
      <c r="B43" s="26">
        <v>1602</v>
      </c>
      <c r="D43" s="26">
        <v>1470</v>
      </c>
      <c r="F43" s="24">
        <v>785</v>
      </c>
      <c r="H43" s="24">
        <v>220</v>
      </c>
      <c r="J43" s="29">
        <f t="shared" ref="J43" si="47">SUM(B43,D43,F43,H43)</f>
        <v>4077</v>
      </c>
    </row>
    <row r="44" spans="1:11" x14ac:dyDescent="0.25">
      <c r="A44" s="24" t="s">
        <v>15</v>
      </c>
      <c r="B44" s="4">
        <f>SUM(B39:B41)</f>
        <v>324961</v>
      </c>
      <c r="C44" s="5">
        <f>ROUND(100*(B44/B$42),1)</f>
        <v>83.1</v>
      </c>
      <c r="D44" s="4">
        <f>SUM(D39:D41)</f>
        <v>176697</v>
      </c>
      <c r="E44" s="5">
        <f>ROUND(100*(D44/D$42),1)</f>
        <v>75.099999999999994</v>
      </c>
      <c r="F44" s="4">
        <f>SUM(F39:F41)</f>
        <v>321845</v>
      </c>
      <c r="G44" s="5">
        <f>ROUND(100*(F44/F$42),1)</f>
        <v>73.599999999999994</v>
      </c>
      <c r="H44" s="4">
        <f>SUM(H39:H41)</f>
        <v>557077</v>
      </c>
      <c r="I44" s="5">
        <f>ROUND(100*(H44/H$42),1)</f>
        <v>74.3</v>
      </c>
      <c r="J44" s="34">
        <f>SUM(J39:J41)</f>
        <v>1380580</v>
      </c>
      <c r="K44" s="5">
        <f t="shared" ref="K44" si="48">ROUND(100*(J44/J$42),1)</f>
        <v>76.2</v>
      </c>
    </row>
  </sheetData>
  <mergeCells count="10">
    <mergeCell ref="B35:C35"/>
    <mergeCell ref="D35:E35"/>
    <mergeCell ref="F35:G35"/>
    <mergeCell ref="H35:I35"/>
    <mergeCell ref="J35:K35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3C8E-728D-4F05-8068-D0D484187FE3}">
  <sheetPr>
    <pageSetUpPr fitToPage="1"/>
  </sheetPr>
  <dimension ref="A1:K44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2" t="s">
        <v>64</v>
      </c>
    </row>
    <row r="2" spans="1:11" ht="15.6" x14ac:dyDescent="0.3">
      <c r="A2" s="2" t="s">
        <v>53</v>
      </c>
    </row>
    <row r="4" spans="1:11" ht="30" customHeight="1" x14ac:dyDescent="0.3">
      <c r="A4" s="35" t="s">
        <v>56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25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6">
        <v>49910</v>
      </c>
      <c r="C6" s="5">
        <f>ROUND(100*(B6/B$11),1)</f>
        <v>17.8</v>
      </c>
      <c r="D6" s="29">
        <v>15855</v>
      </c>
      <c r="E6" s="30">
        <f>ROUND(100*(D6/D$11),1)</f>
        <v>27</v>
      </c>
      <c r="F6" s="29">
        <v>74558</v>
      </c>
      <c r="G6" s="30">
        <f>ROUND(100*(F6/F$11),1)</f>
        <v>36.5</v>
      </c>
      <c r="H6" s="29">
        <v>74941</v>
      </c>
      <c r="I6" s="30">
        <f>ROUND(100*(H6/H$11),1)</f>
        <v>24.8</v>
      </c>
      <c r="J6" s="29">
        <f>SUM(B6,D6,F6,H6)</f>
        <v>215264</v>
      </c>
      <c r="K6" s="30">
        <f>ROUND(100*(J6/J$11),1)</f>
        <v>25.5</v>
      </c>
    </row>
    <row r="7" spans="1:11" x14ac:dyDescent="0.25">
      <c r="A7" s="24" t="s">
        <v>10</v>
      </c>
      <c r="B7" s="26">
        <v>11991</v>
      </c>
      <c r="C7" s="5">
        <f t="shared" ref="C7:E10" si="0">ROUND(100*(B7/B$11),1)</f>
        <v>4.3</v>
      </c>
      <c r="D7" s="29">
        <v>8352</v>
      </c>
      <c r="E7" s="30">
        <f t="shared" si="0"/>
        <v>14.2</v>
      </c>
      <c r="F7" s="29">
        <v>27897</v>
      </c>
      <c r="G7" s="30">
        <f t="shared" ref="G7:I10" si="1">ROUND(100*(F7/F$11),1)</f>
        <v>13.7</v>
      </c>
      <c r="H7" s="29">
        <v>23289</v>
      </c>
      <c r="I7" s="30">
        <f t="shared" si="1"/>
        <v>7.7</v>
      </c>
      <c r="J7" s="29">
        <f t="shared" ref="J7:J12" si="2">SUM(B7,D7,F7,H7)</f>
        <v>71529</v>
      </c>
      <c r="K7" s="30">
        <f t="shared" ref="K7:K10" si="3">ROUND(100*(J7/J$11),1)</f>
        <v>8.5</v>
      </c>
    </row>
    <row r="8" spans="1:11" x14ac:dyDescent="0.25">
      <c r="A8" s="24" t="s">
        <v>11</v>
      </c>
      <c r="B8" s="26">
        <v>35785</v>
      </c>
      <c r="C8" s="5">
        <f t="shared" si="0"/>
        <v>12.8</v>
      </c>
      <c r="D8" s="29">
        <v>12360</v>
      </c>
      <c r="E8" s="30">
        <f t="shared" si="0"/>
        <v>21</v>
      </c>
      <c r="F8" s="29">
        <v>19950</v>
      </c>
      <c r="G8" s="30">
        <f t="shared" si="1"/>
        <v>9.8000000000000007</v>
      </c>
      <c r="H8" s="29">
        <v>36222</v>
      </c>
      <c r="I8" s="30">
        <f t="shared" si="1"/>
        <v>12</v>
      </c>
      <c r="J8" s="29">
        <f t="shared" si="2"/>
        <v>104317</v>
      </c>
      <c r="K8" s="30">
        <f t="shared" si="3"/>
        <v>12.3</v>
      </c>
    </row>
    <row r="9" spans="1:11" x14ac:dyDescent="0.25">
      <c r="A9" s="24" t="s">
        <v>12</v>
      </c>
      <c r="B9" s="26">
        <v>179021</v>
      </c>
      <c r="C9" s="5">
        <f t="shared" si="0"/>
        <v>63.9</v>
      </c>
      <c r="D9" s="29">
        <v>17482</v>
      </c>
      <c r="E9" s="30">
        <f t="shared" si="0"/>
        <v>29.7</v>
      </c>
      <c r="F9" s="29">
        <v>47079</v>
      </c>
      <c r="G9" s="30">
        <f t="shared" si="1"/>
        <v>23</v>
      </c>
      <c r="H9" s="29">
        <v>28116</v>
      </c>
      <c r="I9" s="30">
        <f t="shared" si="1"/>
        <v>9.3000000000000007</v>
      </c>
      <c r="J9" s="29">
        <f t="shared" si="2"/>
        <v>271698</v>
      </c>
      <c r="K9" s="30">
        <f t="shared" si="3"/>
        <v>32.1</v>
      </c>
    </row>
    <row r="10" spans="1:11" x14ac:dyDescent="0.25">
      <c r="A10" s="24" t="s">
        <v>13</v>
      </c>
      <c r="B10" s="26">
        <v>3413</v>
      </c>
      <c r="C10" s="5">
        <f t="shared" si="0"/>
        <v>1.2</v>
      </c>
      <c r="D10" s="29">
        <v>4764</v>
      </c>
      <c r="E10" s="30">
        <f t="shared" si="0"/>
        <v>8.1</v>
      </c>
      <c r="F10" s="29">
        <v>34776</v>
      </c>
      <c r="G10" s="30">
        <f t="shared" si="1"/>
        <v>17</v>
      </c>
      <c r="H10" s="29">
        <v>139734</v>
      </c>
      <c r="I10" s="30">
        <f t="shared" si="1"/>
        <v>46.2</v>
      </c>
      <c r="J10" s="29">
        <f t="shared" si="2"/>
        <v>182687</v>
      </c>
      <c r="K10" s="30">
        <f t="shared" si="3"/>
        <v>21.6</v>
      </c>
    </row>
    <row r="11" spans="1:11" ht="15.6" x14ac:dyDescent="0.3">
      <c r="A11" s="6" t="s">
        <v>14</v>
      </c>
      <c r="B11" s="27">
        <f>SUM(B6:B10)</f>
        <v>280120</v>
      </c>
      <c r="C11" s="8">
        <f t="shared" ref="C11:E11" si="4">SUM(C6:C10)</f>
        <v>100.00000000000001</v>
      </c>
      <c r="D11" s="31">
        <f>SUM(D6:D10)</f>
        <v>58813</v>
      </c>
      <c r="E11" s="8">
        <f t="shared" si="4"/>
        <v>100</v>
      </c>
      <c r="F11" s="31">
        <f>SUM(F6:F10)</f>
        <v>204260</v>
      </c>
      <c r="G11" s="8">
        <f t="shared" ref="G11:I11" si="5">SUM(G6:G10)</f>
        <v>100</v>
      </c>
      <c r="H11" s="31">
        <f>SUM(H6:H10)</f>
        <v>302302</v>
      </c>
      <c r="I11" s="8">
        <f t="shared" si="5"/>
        <v>100</v>
      </c>
      <c r="J11" s="31">
        <f>SUM(J6:J10)</f>
        <v>845495</v>
      </c>
      <c r="K11" s="8">
        <f t="shared" ref="K11" si="6">SUM(K6:K10)</f>
        <v>100</v>
      </c>
    </row>
    <row r="12" spans="1:11" x14ac:dyDescent="0.25">
      <c r="A12" s="39" t="s">
        <v>60</v>
      </c>
      <c r="B12" s="26">
        <v>1028</v>
      </c>
      <c r="D12" s="32">
        <v>215</v>
      </c>
      <c r="E12" s="33"/>
      <c r="F12" s="32">
        <v>321</v>
      </c>
      <c r="G12" s="33"/>
      <c r="H12" s="32">
        <v>85</v>
      </c>
      <c r="I12" s="33"/>
      <c r="J12" s="29">
        <f t="shared" si="2"/>
        <v>1649</v>
      </c>
      <c r="K12" s="33"/>
    </row>
    <row r="13" spans="1:11" x14ac:dyDescent="0.25">
      <c r="A13" s="24" t="s">
        <v>15</v>
      </c>
      <c r="B13" s="4">
        <f>SUM(B8:B10)</f>
        <v>218219</v>
      </c>
      <c r="C13" s="5">
        <f>100*(B13/B$11)</f>
        <v>77.901970584035425</v>
      </c>
      <c r="D13" s="34">
        <f>SUM(D8:D10)</f>
        <v>34606</v>
      </c>
      <c r="E13" s="30">
        <f>100*(D13/D$11)</f>
        <v>58.840732491115908</v>
      </c>
      <c r="F13" s="34">
        <f>SUM(F8:F10)</f>
        <v>101805</v>
      </c>
      <c r="G13" s="30">
        <f>100*(F13/F$11)</f>
        <v>49.840889062958979</v>
      </c>
      <c r="H13" s="34">
        <f>SUM(H8:H10)</f>
        <v>204072</v>
      </c>
      <c r="I13" s="30">
        <f>100*(H13/H$11)</f>
        <v>67.506003929844994</v>
      </c>
      <c r="J13" s="34">
        <f>SUM(J8:J10)</f>
        <v>558702</v>
      </c>
      <c r="K13" s="30">
        <f>100*(J13/J$11)</f>
        <v>66.07987037179403</v>
      </c>
    </row>
    <row r="14" spans="1:11" x14ac:dyDescent="0.25">
      <c r="D14" s="32"/>
      <c r="E14" s="33"/>
      <c r="F14" s="32"/>
      <c r="G14" s="33"/>
      <c r="H14" s="32"/>
      <c r="I14" s="33"/>
      <c r="J14" s="32"/>
      <c r="K14" s="33"/>
    </row>
    <row r="15" spans="1:11" ht="15.6" x14ac:dyDescent="0.3">
      <c r="A15" s="25">
        <v>2005</v>
      </c>
      <c r="B15" s="23" t="s">
        <v>7</v>
      </c>
      <c r="C15" s="23" t="s">
        <v>8</v>
      </c>
      <c r="D15" s="28" t="s">
        <v>7</v>
      </c>
      <c r="E15" s="23" t="s">
        <v>8</v>
      </c>
      <c r="F15" s="28" t="s">
        <v>7</v>
      </c>
      <c r="G15" s="23" t="s">
        <v>8</v>
      </c>
      <c r="H15" s="28" t="s">
        <v>7</v>
      </c>
      <c r="I15" s="23" t="s">
        <v>8</v>
      </c>
      <c r="J15" s="28" t="s">
        <v>7</v>
      </c>
      <c r="K15" s="23" t="s">
        <v>8</v>
      </c>
    </row>
    <row r="16" spans="1:11" x14ac:dyDescent="0.25">
      <c r="A16" s="24" t="s">
        <v>9</v>
      </c>
      <c r="B16" s="26">
        <v>48278</v>
      </c>
      <c r="C16" s="5">
        <f>ROUND(100*(B16/B$21),1)</f>
        <v>13.2</v>
      </c>
      <c r="D16" s="29">
        <v>16609</v>
      </c>
      <c r="E16" s="30">
        <f t="shared" ref="E16:G20" si="7">ROUND(100*(D16/D$21),1)</f>
        <v>22.3</v>
      </c>
      <c r="F16" s="29">
        <v>51236</v>
      </c>
      <c r="G16" s="30">
        <f t="shared" si="7"/>
        <v>27.5</v>
      </c>
      <c r="H16" s="29">
        <v>92099</v>
      </c>
      <c r="I16" s="30">
        <f t="shared" ref="I16:K20" si="8">ROUND(100*(H16/H$21),1)</f>
        <v>19.7</v>
      </c>
      <c r="J16" s="29">
        <f>SUM(B16,D16,F16,H16)</f>
        <v>208222</v>
      </c>
      <c r="K16" s="30">
        <f t="shared" si="8"/>
        <v>19.100000000000001</v>
      </c>
    </row>
    <row r="17" spans="1:11" x14ac:dyDescent="0.25">
      <c r="A17" s="24" t="s">
        <v>10</v>
      </c>
      <c r="B17" s="26">
        <v>17104</v>
      </c>
      <c r="C17" s="5">
        <f t="shared" ref="C17:C20" si="9">ROUND(100*(B17/B$21),1)</f>
        <v>4.7</v>
      </c>
      <c r="D17" s="29">
        <v>9726</v>
      </c>
      <c r="E17" s="30">
        <f t="shared" si="7"/>
        <v>13</v>
      </c>
      <c r="F17" s="29">
        <v>25831</v>
      </c>
      <c r="G17" s="30">
        <f t="shared" si="7"/>
        <v>13.9</v>
      </c>
      <c r="H17" s="29">
        <v>35139</v>
      </c>
      <c r="I17" s="30">
        <f t="shared" si="8"/>
        <v>7.5</v>
      </c>
      <c r="J17" s="29">
        <f t="shared" ref="J17:J20" si="10">SUM(B17,D17,F17,H17)</f>
        <v>87800</v>
      </c>
      <c r="K17" s="30">
        <f t="shared" si="8"/>
        <v>8</v>
      </c>
    </row>
    <row r="18" spans="1:11" x14ac:dyDescent="0.25">
      <c r="A18" s="24" t="s">
        <v>11</v>
      </c>
      <c r="B18" s="26">
        <v>48780</v>
      </c>
      <c r="C18" s="5">
        <f t="shared" si="9"/>
        <v>13.4</v>
      </c>
      <c r="D18" s="29">
        <v>17694</v>
      </c>
      <c r="E18" s="30">
        <f t="shared" si="7"/>
        <v>23.7</v>
      </c>
      <c r="F18" s="29">
        <v>20153</v>
      </c>
      <c r="G18" s="30">
        <f t="shared" si="7"/>
        <v>10.8</v>
      </c>
      <c r="H18" s="29">
        <v>60028</v>
      </c>
      <c r="I18" s="30">
        <f t="shared" si="8"/>
        <v>12.8</v>
      </c>
      <c r="J18" s="29">
        <f t="shared" si="10"/>
        <v>146655</v>
      </c>
      <c r="K18" s="30">
        <f t="shared" si="8"/>
        <v>13.4</v>
      </c>
    </row>
    <row r="19" spans="1:11" x14ac:dyDescent="0.25">
      <c r="A19" s="24" t="s">
        <v>12</v>
      </c>
      <c r="B19" s="26">
        <v>249986</v>
      </c>
      <c r="C19" s="5">
        <f t="shared" si="9"/>
        <v>68.599999999999994</v>
      </c>
      <c r="D19" s="29">
        <v>24808</v>
      </c>
      <c r="E19" s="30">
        <f t="shared" si="7"/>
        <v>33.299999999999997</v>
      </c>
      <c r="F19" s="29">
        <v>58291</v>
      </c>
      <c r="G19" s="30">
        <f t="shared" si="7"/>
        <v>31.3</v>
      </c>
      <c r="H19" s="29">
        <v>58248</v>
      </c>
      <c r="I19" s="30">
        <f t="shared" si="8"/>
        <v>12.5</v>
      </c>
      <c r="J19" s="29">
        <f t="shared" si="10"/>
        <v>391333</v>
      </c>
      <c r="K19" s="30">
        <f t="shared" si="8"/>
        <v>35.799999999999997</v>
      </c>
    </row>
    <row r="20" spans="1:11" x14ac:dyDescent="0.25">
      <c r="A20" s="24" t="s">
        <v>13</v>
      </c>
      <c r="B20" s="24">
        <v>385</v>
      </c>
      <c r="C20" s="5">
        <f t="shared" si="9"/>
        <v>0.1</v>
      </c>
      <c r="D20" s="29">
        <v>5753</v>
      </c>
      <c r="E20" s="30">
        <f t="shared" si="7"/>
        <v>7.7</v>
      </c>
      <c r="F20" s="29">
        <v>30534</v>
      </c>
      <c r="G20" s="30">
        <f t="shared" si="7"/>
        <v>16.399999999999999</v>
      </c>
      <c r="H20" s="29">
        <v>222223</v>
      </c>
      <c r="I20" s="30">
        <f t="shared" si="8"/>
        <v>47.5</v>
      </c>
      <c r="J20" s="29">
        <f t="shared" si="10"/>
        <v>258895</v>
      </c>
      <c r="K20" s="30">
        <f t="shared" si="8"/>
        <v>23.7</v>
      </c>
    </row>
    <row r="21" spans="1:11" ht="15.6" x14ac:dyDescent="0.3">
      <c r="A21" s="6" t="s">
        <v>14</v>
      </c>
      <c r="B21" s="27">
        <f>SUM(B16:B20)</f>
        <v>364533</v>
      </c>
      <c r="C21" s="8">
        <f t="shared" ref="C21:E21" si="11">SUM(C16:C20)</f>
        <v>99.999999999999986</v>
      </c>
      <c r="D21" s="31">
        <f>SUM(D16:D20)</f>
        <v>74590</v>
      </c>
      <c r="E21" s="8">
        <f t="shared" si="11"/>
        <v>100</v>
      </c>
      <c r="F21" s="31">
        <f>SUM(F16:F20)</f>
        <v>186045</v>
      </c>
      <c r="G21" s="8">
        <f t="shared" ref="G21:K21" si="12">SUM(G16:G20)</f>
        <v>99.9</v>
      </c>
      <c r="H21" s="31">
        <f>SUM(H16:H20)</f>
        <v>467737</v>
      </c>
      <c r="I21" s="8">
        <f t="shared" si="12"/>
        <v>100</v>
      </c>
      <c r="J21" s="31">
        <f>SUM(J16:J20)</f>
        <v>1092905</v>
      </c>
      <c r="K21" s="8">
        <f t="shared" si="12"/>
        <v>100</v>
      </c>
    </row>
    <row r="22" spans="1:11" x14ac:dyDescent="0.25">
      <c r="A22" s="39" t="s">
        <v>60</v>
      </c>
      <c r="B22" s="26">
        <v>1049</v>
      </c>
      <c r="D22" s="32">
        <v>244</v>
      </c>
      <c r="E22" s="33"/>
      <c r="F22" s="32">
        <v>271</v>
      </c>
      <c r="G22" s="33"/>
      <c r="H22" s="32">
        <v>139</v>
      </c>
      <c r="I22" s="33"/>
      <c r="J22" s="29">
        <f t="shared" ref="J22" si="13">SUM(B22,D22,F22,H22)</f>
        <v>1703</v>
      </c>
      <c r="K22" s="33"/>
    </row>
    <row r="23" spans="1:11" x14ac:dyDescent="0.25">
      <c r="A23" s="24" t="s">
        <v>15</v>
      </c>
      <c r="B23" s="4">
        <f>SUM(B18:B20)</f>
        <v>299151</v>
      </c>
      <c r="C23" s="5">
        <f t="shared" ref="C23:E23" si="14">ROUND(100*(B23/B$21),1)</f>
        <v>82.1</v>
      </c>
      <c r="D23" s="34">
        <f>SUM(D18:D20)</f>
        <v>48255</v>
      </c>
      <c r="E23" s="30">
        <f t="shared" si="14"/>
        <v>64.7</v>
      </c>
      <c r="F23" s="34">
        <f>SUM(F18:F20)</f>
        <v>108978</v>
      </c>
      <c r="G23" s="30">
        <f t="shared" ref="G23:I23" si="15">ROUND(100*(F23/F$21),1)</f>
        <v>58.6</v>
      </c>
      <c r="H23" s="34">
        <f>SUM(H18:H20)</f>
        <v>340499</v>
      </c>
      <c r="I23" s="30">
        <f t="shared" si="15"/>
        <v>72.8</v>
      </c>
      <c r="J23" s="34">
        <f>SUM(J18:J20)</f>
        <v>796883</v>
      </c>
      <c r="K23" s="30">
        <f t="shared" ref="K23" si="16">ROUND(100*(J23/J$21),1)</f>
        <v>72.900000000000006</v>
      </c>
    </row>
    <row r="24" spans="1:11" x14ac:dyDescent="0.25">
      <c r="D24" s="32"/>
      <c r="E24" s="33"/>
      <c r="F24" s="32"/>
      <c r="G24" s="33"/>
      <c r="H24" s="32"/>
      <c r="I24" s="33"/>
      <c r="J24" s="32"/>
      <c r="K24" s="33"/>
    </row>
    <row r="25" spans="1:11" ht="15.6" x14ac:dyDescent="0.3">
      <c r="A25" s="25">
        <v>2015</v>
      </c>
      <c r="B25" s="23" t="s">
        <v>7</v>
      </c>
      <c r="C25" s="23" t="s">
        <v>8</v>
      </c>
      <c r="D25" s="28" t="s">
        <v>7</v>
      </c>
      <c r="E25" s="23" t="s">
        <v>8</v>
      </c>
      <c r="F25" s="28" t="s">
        <v>7</v>
      </c>
      <c r="G25" s="23" t="s">
        <v>8</v>
      </c>
      <c r="H25" s="28" t="s">
        <v>7</v>
      </c>
      <c r="I25" s="23" t="s">
        <v>8</v>
      </c>
      <c r="J25" s="28" t="s">
        <v>7</v>
      </c>
      <c r="K25" s="23" t="s">
        <v>8</v>
      </c>
    </row>
    <row r="26" spans="1:11" x14ac:dyDescent="0.25">
      <c r="A26" s="24" t="s">
        <v>9</v>
      </c>
      <c r="B26" s="26">
        <v>50253</v>
      </c>
      <c r="C26" s="5">
        <f>ROUND(100*(B26/B$31),1)</f>
        <v>13</v>
      </c>
      <c r="D26" s="29">
        <v>13504</v>
      </c>
      <c r="E26" s="5">
        <f t="shared" ref="E26:G30" si="17">ROUND(100*(D26/D$31),1)</f>
        <v>19.3</v>
      </c>
      <c r="F26" s="29">
        <v>53113</v>
      </c>
      <c r="G26" s="5">
        <f t="shared" si="17"/>
        <v>25.6</v>
      </c>
      <c r="H26" s="29">
        <v>101292</v>
      </c>
      <c r="I26" s="5">
        <f t="shared" ref="I26:K30" si="18">ROUND(100*(H26/H$31),1)</f>
        <v>19.2</v>
      </c>
      <c r="J26" s="29">
        <f>SUM(B26,D26,F26,H26)</f>
        <v>218162</v>
      </c>
      <c r="K26" s="5">
        <f t="shared" si="18"/>
        <v>18.3</v>
      </c>
    </row>
    <row r="27" spans="1:11" x14ac:dyDescent="0.25">
      <c r="A27" s="24" t="s">
        <v>10</v>
      </c>
      <c r="B27" s="26">
        <v>17471</v>
      </c>
      <c r="C27" s="5">
        <f t="shared" ref="C27:C30" si="19">ROUND(100*(B27/B$31),1)</f>
        <v>4.5</v>
      </c>
      <c r="D27" s="29">
        <v>6432</v>
      </c>
      <c r="E27" s="5">
        <f t="shared" si="17"/>
        <v>9.1999999999999993</v>
      </c>
      <c r="F27" s="29">
        <v>22563</v>
      </c>
      <c r="G27" s="5">
        <f t="shared" si="17"/>
        <v>10.9</v>
      </c>
      <c r="H27" s="29">
        <v>36221</v>
      </c>
      <c r="I27" s="5">
        <f t="shared" si="18"/>
        <v>6.9</v>
      </c>
      <c r="J27" s="29">
        <f t="shared" ref="J27:J30" si="20">SUM(B27,D27,F27,H27)</f>
        <v>82687</v>
      </c>
      <c r="K27" s="5">
        <f t="shared" si="18"/>
        <v>6.9</v>
      </c>
    </row>
    <row r="28" spans="1:11" x14ac:dyDescent="0.25">
      <c r="A28" s="24" t="s">
        <v>11</v>
      </c>
      <c r="B28" s="26">
        <v>54318</v>
      </c>
      <c r="C28" s="5">
        <f t="shared" si="19"/>
        <v>14.1</v>
      </c>
      <c r="D28" s="29">
        <v>19093</v>
      </c>
      <c r="E28" s="5">
        <f t="shared" si="17"/>
        <v>27.2</v>
      </c>
      <c r="F28" s="29">
        <v>24336</v>
      </c>
      <c r="G28" s="5">
        <f t="shared" si="17"/>
        <v>11.7</v>
      </c>
      <c r="H28" s="29">
        <v>67586</v>
      </c>
      <c r="I28" s="5">
        <f t="shared" si="18"/>
        <v>12.8</v>
      </c>
      <c r="J28" s="29">
        <f t="shared" si="20"/>
        <v>165333</v>
      </c>
      <c r="K28" s="5">
        <f t="shared" si="18"/>
        <v>13.9</v>
      </c>
    </row>
    <row r="29" spans="1:11" x14ac:dyDescent="0.25">
      <c r="A29" s="24" t="s">
        <v>12</v>
      </c>
      <c r="B29" s="26">
        <v>263444</v>
      </c>
      <c r="C29" s="5">
        <f t="shared" si="19"/>
        <v>68.3</v>
      </c>
      <c r="D29" s="29">
        <v>22987</v>
      </c>
      <c r="E29" s="5">
        <f t="shared" si="17"/>
        <v>32.799999999999997</v>
      </c>
      <c r="F29" s="29">
        <v>75380</v>
      </c>
      <c r="G29" s="5">
        <f t="shared" si="17"/>
        <v>36.299999999999997</v>
      </c>
      <c r="H29" s="29">
        <v>69994</v>
      </c>
      <c r="I29" s="5">
        <f t="shared" si="18"/>
        <v>13.3</v>
      </c>
      <c r="J29" s="29">
        <f t="shared" si="20"/>
        <v>431805</v>
      </c>
      <c r="K29" s="5">
        <f t="shared" si="18"/>
        <v>36.299999999999997</v>
      </c>
    </row>
    <row r="30" spans="1:11" x14ac:dyDescent="0.25">
      <c r="A30" s="24" t="s">
        <v>13</v>
      </c>
      <c r="B30" s="24">
        <v>16</v>
      </c>
      <c r="C30" s="5">
        <f t="shared" si="19"/>
        <v>0</v>
      </c>
      <c r="D30" s="29">
        <v>8124</v>
      </c>
      <c r="E30" s="5">
        <f t="shared" si="17"/>
        <v>11.6</v>
      </c>
      <c r="F30" s="29">
        <v>32473</v>
      </c>
      <c r="G30" s="5">
        <f t="shared" si="17"/>
        <v>15.6</v>
      </c>
      <c r="H30" s="29">
        <v>252258</v>
      </c>
      <c r="I30" s="5">
        <f t="shared" si="18"/>
        <v>47.8</v>
      </c>
      <c r="J30" s="29">
        <f t="shared" si="20"/>
        <v>292871</v>
      </c>
      <c r="K30" s="5">
        <f t="shared" si="18"/>
        <v>24.6</v>
      </c>
    </row>
    <row r="31" spans="1:11" ht="15.6" x14ac:dyDescent="0.3">
      <c r="A31" s="6" t="s">
        <v>14</v>
      </c>
      <c r="B31" s="27">
        <f>SUM(B26:B30)</f>
        <v>385502</v>
      </c>
      <c r="C31" s="8">
        <f t="shared" ref="C31:E31" si="21">SUM(C26:C30)</f>
        <v>99.9</v>
      </c>
      <c r="D31" s="27">
        <f>SUM(D26:D30)</f>
        <v>70140</v>
      </c>
      <c r="E31" s="8">
        <f t="shared" si="21"/>
        <v>100.1</v>
      </c>
      <c r="F31" s="27">
        <f>SUM(F26:F30)</f>
        <v>207865</v>
      </c>
      <c r="G31" s="8">
        <f t="shared" ref="G31:K31" si="22">SUM(G26:G30)</f>
        <v>100.1</v>
      </c>
      <c r="H31" s="27">
        <f>SUM(H26:H30)</f>
        <v>527351</v>
      </c>
      <c r="I31" s="8">
        <f t="shared" si="22"/>
        <v>100</v>
      </c>
      <c r="J31" s="31">
        <f>SUM(J26:J30)</f>
        <v>1190858</v>
      </c>
      <c r="K31" s="8">
        <f t="shared" si="22"/>
        <v>100</v>
      </c>
    </row>
    <row r="32" spans="1:11" x14ac:dyDescent="0.25">
      <c r="A32" s="39" t="s">
        <v>60</v>
      </c>
      <c r="B32" s="26">
        <v>1026</v>
      </c>
      <c r="D32" s="24">
        <v>210</v>
      </c>
      <c r="F32" s="24">
        <v>309</v>
      </c>
      <c r="H32" s="24">
        <v>156</v>
      </c>
      <c r="J32" s="29">
        <f t="shared" ref="J32" si="23">SUM(B32,D32,F32,H32)</f>
        <v>1701</v>
      </c>
      <c r="K32" s="33"/>
    </row>
    <row r="33" spans="1:11" x14ac:dyDescent="0.25">
      <c r="A33" s="24" t="s">
        <v>15</v>
      </c>
      <c r="B33" s="4">
        <f>SUM(B28:B30)</f>
        <v>317778</v>
      </c>
      <c r="C33" s="5">
        <f>ROUND(100*(B33/B$31),1)</f>
        <v>82.4</v>
      </c>
      <c r="D33" s="4">
        <f>SUM(D28:D30)</f>
        <v>50204</v>
      </c>
      <c r="E33" s="5">
        <f>ROUND(100*(D33/D$31),1)</f>
        <v>71.599999999999994</v>
      </c>
      <c r="F33" s="4">
        <f>SUM(F28:F30)</f>
        <v>132189</v>
      </c>
      <c r="G33" s="5">
        <f>ROUND(100*(F33/F$31),1)</f>
        <v>63.6</v>
      </c>
      <c r="H33" s="4">
        <f>SUM(H28:H30)</f>
        <v>389838</v>
      </c>
      <c r="I33" s="5">
        <f>ROUND(100*(H33/H$31),1)</f>
        <v>73.900000000000006</v>
      </c>
      <c r="J33" s="34">
        <f>SUM(J28:J30)</f>
        <v>890009</v>
      </c>
      <c r="K33" s="5">
        <f t="shared" ref="K33" si="24">ROUND(100*(J33/J$31),1)</f>
        <v>74.7</v>
      </c>
    </row>
    <row r="35" spans="1:11" ht="30" customHeight="1" x14ac:dyDescent="0.3">
      <c r="B35" s="53" t="s">
        <v>47</v>
      </c>
      <c r="C35" s="53"/>
      <c r="D35" s="54" t="s">
        <v>48</v>
      </c>
      <c r="E35" s="55"/>
      <c r="F35" s="54" t="s">
        <v>50</v>
      </c>
      <c r="G35" s="55"/>
      <c r="H35" s="54" t="s">
        <v>49</v>
      </c>
      <c r="I35" s="55"/>
      <c r="J35" s="56" t="s">
        <v>51</v>
      </c>
      <c r="K35" s="57"/>
    </row>
    <row r="36" spans="1:11" ht="15.6" x14ac:dyDescent="0.3">
      <c r="A36" s="25">
        <v>2019</v>
      </c>
      <c r="B36" s="23" t="s">
        <v>7</v>
      </c>
      <c r="C36" s="23" t="s">
        <v>8</v>
      </c>
      <c r="D36" s="28" t="s">
        <v>7</v>
      </c>
      <c r="E36" s="23" t="s">
        <v>8</v>
      </c>
      <c r="F36" s="28" t="s">
        <v>7</v>
      </c>
      <c r="G36" s="23" t="s">
        <v>8</v>
      </c>
      <c r="H36" s="28" t="s">
        <v>7</v>
      </c>
      <c r="I36" s="23" t="s">
        <v>8</v>
      </c>
      <c r="J36" s="28" t="s">
        <v>7</v>
      </c>
      <c r="K36" s="23" t="s">
        <v>8</v>
      </c>
    </row>
    <row r="37" spans="1:11" x14ac:dyDescent="0.25">
      <c r="A37" s="24" t="s">
        <v>9</v>
      </c>
      <c r="B37" s="26">
        <v>47234</v>
      </c>
      <c r="C37" s="5">
        <f>ROUND(100*(B37/B$42),1)</f>
        <v>13</v>
      </c>
      <c r="D37" s="26">
        <v>12233</v>
      </c>
      <c r="E37" s="5">
        <f t="shared" ref="E37:G41" si="25">ROUND(100*(D37/D$42),1)</f>
        <v>18.100000000000001</v>
      </c>
      <c r="F37" s="26">
        <v>52708</v>
      </c>
      <c r="G37" s="5">
        <f t="shared" si="25"/>
        <v>24.4</v>
      </c>
      <c r="H37" s="26">
        <v>102742</v>
      </c>
      <c r="I37" s="5">
        <f t="shared" ref="I37:K41" si="26">ROUND(100*(H37/H$42),1)</f>
        <v>18.3</v>
      </c>
      <c r="J37" s="29">
        <f>SUM(B37,D37,F37,H37)</f>
        <v>214917</v>
      </c>
      <c r="K37" s="5">
        <f t="shared" si="26"/>
        <v>17.8</v>
      </c>
    </row>
    <row r="38" spans="1:11" x14ac:dyDescent="0.25">
      <c r="A38" s="24" t="s">
        <v>10</v>
      </c>
      <c r="B38" s="26">
        <v>18367</v>
      </c>
      <c r="C38" s="5">
        <f t="shared" ref="C38:C41" si="27">ROUND(100*(B38/B$42),1)</f>
        <v>5.0999999999999996</v>
      </c>
      <c r="D38" s="26">
        <v>5960</v>
      </c>
      <c r="E38" s="5">
        <f t="shared" si="25"/>
        <v>8.8000000000000007</v>
      </c>
      <c r="F38" s="26">
        <v>22987</v>
      </c>
      <c r="G38" s="5">
        <f t="shared" si="25"/>
        <v>10.6</v>
      </c>
      <c r="H38" s="26">
        <v>39187</v>
      </c>
      <c r="I38" s="5">
        <f t="shared" si="26"/>
        <v>7</v>
      </c>
      <c r="J38" s="29">
        <f t="shared" ref="J38:J41" si="28">SUM(B38,D38,F38,H38)</f>
        <v>86501</v>
      </c>
      <c r="K38" s="5">
        <f t="shared" si="26"/>
        <v>7.2</v>
      </c>
    </row>
    <row r="39" spans="1:11" x14ac:dyDescent="0.25">
      <c r="A39" s="24" t="s">
        <v>11</v>
      </c>
      <c r="B39" s="26">
        <v>54997</v>
      </c>
      <c r="C39" s="5">
        <f t="shared" si="27"/>
        <v>15.2</v>
      </c>
      <c r="D39" s="26">
        <v>19450</v>
      </c>
      <c r="E39" s="5">
        <f t="shared" si="25"/>
        <v>28.7</v>
      </c>
      <c r="F39" s="26">
        <v>27408</v>
      </c>
      <c r="G39" s="5">
        <f t="shared" si="25"/>
        <v>12.7</v>
      </c>
      <c r="H39" s="26">
        <v>83412</v>
      </c>
      <c r="I39" s="5">
        <f t="shared" si="26"/>
        <v>14.9</v>
      </c>
      <c r="J39" s="29">
        <f t="shared" si="28"/>
        <v>185267</v>
      </c>
      <c r="K39" s="5">
        <f t="shared" si="26"/>
        <v>15.3</v>
      </c>
    </row>
    <row r="40" spans="1:11" x14ac:dyDescent="0.25">
      <c r="A40" s="24" t="s">
        <v>12</v>
      </c>
      <c r="B40" s="26">
        <v>242330</v>
      </c>
      <c r="C40" s="5">
        <f t="shared" si="27"/>
        <v>66.8</v>
      </c>
      <c r="D40" s="26">
        <v>22242</v>
      </c>
      <c r="E40" s="5">
        <f t="shared" si="25"/>
        <v>32.799999999999997</v>
      </c>
      <c r="F40" s="26">
        <v>79412</v>
      </c>
      <c r="G40" s="5">
        <f t="shared" si="25"/>
        <v>36.799999999999997</v>
      </c>
      <c r="H40" s="26">
        <v>77023</v>
      </c>
      <c r="I40" s="5">
        <f t="shared" si="26"/>
        <v>13.7</v>
      </c>
      <c r="J40" s="29">
        <f t="shared" si="28"/>
        <v>421007</v>
      </c>
      <c r="K40" s="5">
        <f t="shared" si="26"/>
        <v>34.9</v>
      </c>
    </row>
    <row r="41" spans="1:11" x14ac:dyDescent="0.25">
      <c r="A41" s="24" t="s">
        <v>13</v>
      </c>
      <c r="B41" s="24">
        <v>20</v>
      </c>
      <c r="C41" s="5">
        <f t="shared" si="27"/>
        <v>0</v>
      </c>
      <c r="D41" s="26">
        <v>7833</v>
      </c>
      <c r="E41" s="5">
        <f t="shared" si="25"/>
        <v>11.6</v>
      </c>
      <c r="F41" s="26">
        <v>33516</v>
      </c>
      <c r="G41" s="5">
        <f t="shared" si="25"/>
        <v>15.5</v>
      </c>
      <c r="H41" s="26">
        <v>258421</v>
      </c>
      <c r="I41" s="5">
        <f t="shared" si="26"/>
        <v>46.1</v>
      </c>
      <c r="J41" s="29">
        <f t="shared" si="28"/>
        <v>299790</v>
      </c>
      <c r="K41" s="5">
        <f t="shared" si="26"/>
        <v>24.8</v>
      </c>
    </row>
    <row r="42" spans="1:11" ht="15.6" x14ac:dyDescent="0.3">
      <c r="A42" s="6" t="s">
        <v>14</v>
      </c>
      <c r="B42" s="27">
        <f>SUM(B37:B41)</f>
        <v>362948</v>
      </c>
      <c r="C42" s="8">
        <f t="shared" ref="C42:E42" si="29">SUM(C37:C41)</f>
        <v>100.1</v>
      </c>
      <c r="D42" s="27">
        <f>SUM(D37:D41)</f>
        <v>67718</v>
      </c>
      <c r="E42" s="8">
        <f t="shared" si="29"/>
        <v>100</v>
      </c>
      <c r="F42" s="27">
        <f>SUM(F37:F41)</f>
        <v>216031</v>
      </c>
      <c r="G42" s="8">
        <f t="shared" ref="G42:K42" si="30">SUM(G37:G41)</f>
        <v>100</v>
      </c>
      <c r="H42" s="27">
        <f>SUM(H37:H41)</f>
        <v>560785</v>
      </c>
      <c r="I42" s="8">
        <f t="shared" si="30"/>
        <v>100</v>
      </c>
      <c r="J42" s="31">
        <f>SUM(J37:J41)</f>
        <v>1207482</v>
      </c>
      <c r="K42" s="8">
        <f t="shared" si="30"/>
        <v>99.999999999999986</v>
      </c>
    </row>
    <row r="43" spans="1:11" x14ac:dyDescent="0.25">
      <c r="A43" s="39" t="s">
        <v>60</v>
      </c>
      <c r="B43" s="26">
        <v>1014</v>
      </c>
      <c r="D43" s="24">
        <v>203</v>
      </c>
      <c r="F43" s="24">
        <v>306</v>
      </c>
      <c r="H43" s="24">
        <v>156</v>
      </c>
      <c r="J43" s="29">
        <f t="shared" ref="J43" si="31">SUM(B43,D43,F43,H43)</f>
        <v>1679</v>
      </c>
    </row>
    <row r="44" spans="1:11" x14ac:dyDescent="0.25">
      <c r="A44" s="24" t="s">
        <v>15</v>
      </c>
      <c r="B44" s="4">
        <f>SUM(B39:B41)</f>
        <v>297347</v>
      </c>
      <c r="C44" s="5">
        <f>ROUND(100*(B44/B$42),1)</f>
        <v>81.900000000000006</v>
      </c>
      <c r="D44" s="4">
        <f>SUM(D39:D41)</f>
        <v>49525</v>
      </c>
      <c r="E44" s="5">
        <f>ROUND(100*(D44/D$42),1)</f>
        <v>73.099999999999994</v>
      </c>
      <c r="F44" s="4">
        <f>SUM(F39:F41)</f>
        <v>140336</v>
      </c>
      <c r="G44" s="5">
        <f>ROUND(100*(F44/F$42),1)</f>
        <v>65</v>
      </c>
      <c r="H44" s="4">
        <f>SUM(H39:H41)</f>
        <v>418856</v>
      </c>
      <c r="I44" s="5">
        <f>ROUND(100*(H44/H$42),1)</f>
        <v>74.7</v>
      </c>
      <c r="J44" s="34">
        <f>SUM(J39:J41)</f>
        <v>906064</v>
      </c>
      <c r="K44" s="5">
        <f t="shared" ref="K44" si="32">ROUND(100*(J44/J$42),1)</f>
        <v>75</v>
      </c>
    </row>
  </sheetData>
  <mergeCells count="10">
    <mergeCell ref="B35:C35"/>
    <mergeCell ref="D35:E35"/>
    <mergeCell ref="F35:G35"/>
    <mergeCell ref="H35:I35"/>
    <mergeCell ref="J35:K35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3880-4537-4CF7-804A-ABFDDDE6DEFC}">
  <sheetPr>
    <pageSetUpPr fitToPage="1"/>
  </sheetPr>
  <dimension ref="A1:K44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2" t="s">
        <v>65</v>
      </c>
    </row>
    <row r="2" spans="1:11" ht="15.6" x14ac:dyDescent="0.3">
      <c r="A2" s="2" t="s">
        <v>53</v>
      </c>
    </row>
    <row r="4" spans="1:11" ht="30" customHeight="1" x14ac:dyDescent="0.3">
      <c r="A4" s="35" t="s">
        <v>57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25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4">
        <v>918</v>
      </c>
      <c r="C6" s="5">
        <f>ROUND(100*(B6/B$11),1)</f>
        <v>11.6</v>
      </c>
      <c r="D6" s="29">
        <v>27568</v>
      </c>
      <c r="E6" s="30">
        <f>ROUND(100*(D6/D$11),1)</f>
        <v>23.5</v>
      </c>
      <c r="F6" s="29">
        <v>22230</v>
      </c>
      <c r="G6" s="30">
        <f>ROUND(100*(F6/F$11),1)</f>
        <v>24.9</v>
      </c>
      <c r="H6" s="29">
        <v>22952</v>
      </c>
      <c r="I6" s="30">
        <f>ROUND(100*(H6/H$11),1)</f>
        <v>25.5</v>
      </c>
      <c r="J6" s="29">
        <f>SUM(B6,D6,F6,H6)</f>
        <v>73668</v>
      </c>
      <c r="K6" s="30">
        <f>ROUND(100*(J6/J$11),1)</f>
        <v>24.2</v>
      </c>
    </row>
    <row r="7" spans="1:11" x14ac:dyDescent="0.25">
      <c r="A7" s="24" t="s">
        <v>10</v>
      </c>
      <c r="B7" s="24">
        <v>420</v>
      </c>
      <c r="C7" s="5">
        <f t="shared" ref="C7:E10" si="0">ROUND(100*(B7/B$11),1)</f>
        <v>5.3</v>
      </c>
      <c r="D7" s="29">
        <v>17024</v>
      </c>
      <c r="E7" s="30">
        <f t="shared" si="0"/>
        <v>14.5</v>
      </c>
      <c r="F7" s="29">
        <v>10755</v>
      </c>
      <c r="G7" s="30">
        <f t="shared" ref="G7:I10" si="1">ROUND(100*(F7/F$11),1)</f>
        <v>12.1</v>
      </c>
      <c r="H7" s="29">
        <v>11791</v>
      </c>
      <c r="I7" s="30">
        <f t="shared" si="1"/>
        <v>13.1</v>
      </c>
      <c r="J7" s="29">
        <f t="shared" ref="J7:J10" si="2">SUM(B7,D7,F7,H7)</f>
        <v>39990</v>
      </c>
      <c r="K7" s="30">
        <f t="shared" ref="K7:K10" si="3">ROUND(100*(J7/J$11),1)</f>
        <v>13.1</v>
      </c>
    </row>
    <row r="8" spans="1:11" x14ac:dyDescent="0.25">
      <c r="A8" s="24" t="s">
        <v>11</v>
      </c>
      <c r="B8" s="26">
        <v>2677</v>
      </c>
      <c r="C8" s="5">
        <f t="shared" si="0"/>
        <v>33.9</v>
      </c>
      <c r="D8" s="29">
        <v>22727</v>
      </c>
      <c r="E8" s="30">
        <f t="shared" si="0"/>
        <v>19.399999999999999</v>
      </c>
      <c r="F8" s="29">
        <v>9182</v>
      </c>
      <c r="G8" s="30">
        <f t="shared" si="1"/>
        <v>10.3</v>
      </c>
      <c r="H8" s="29">
        <v>15527</v>
      </c>
      <c r="I8" s="30">
        <f t="shared" si="1"/>
        <v>17.3</v>
      </c>
      <c r="J8" s="29">
        <f t="shared" si="2"/>
        <v>50113</v>
      </c>
      <c r="K8" s="30">
        <f t="shared" si="3"/>
        <v>16.5</v>
      </c>
    </row>
    <row r="9" spans="1:11" x14ac:dyDescent="0.25">
      <c r="A9" s="24" t="s">
        <v>12</v>
      </c>
      <c r="B9" s="26">
        <v>3756</v>
      </c>
      <c r="C9" s="5">
        <f t="shared" si="0"/>
        <v>47.6</v>
      </c>
      <c r="D9" s="29">
        <v>44817</v>
      </c>
      <c r="E9" s="30">
        <f t="shared" si="0"/>
        <v>38.200000000000003</v>
      </c>
      <c r="F9" s="29">
        <v>38774</v>
      </c>
      <c r="G9" s="30">
        <f t="shared" si="1"/>
        <v>43.5</v>
      </c>
      <c r="H9" s="29">
        <v>19100</v>
      </c>
      <c r="I9" s="30">
        <f t="shared" si="1"/>
        <v>21.2</v>
      </c>
      <c r="J9" s="29">
        <f t="shared" si="2"/>
        <v>106447</v>
      </c>
      <c r="K9" s="30">
        <f t="shared" si="3"/>
        <v>35</v>
      </c>
    </row>
    <row r="10" spans="1:11" x14ac:dyDescent="0.25">
      <c r="A10" s="24" t="s">
        <v>13</v>
      </c>
      <c r="B10" s="24">
        <v>121</v>
      </c>
      <c r="C10" s="5">
        <f t="shared" si="0"/>
        <v>1.5</v>
      </c>
      <c r="D10" s="29">
        <v>5287</v>
      </c>
      <c r="E10" s="30">
        <f t="shared" si="0"/>
        <v>4.5</v>
      </c>
      <c r="F10" s="29">
        <v>8238</v>
      </c>
      <c r="G10" s="30">
        <f t="shared" si="1"/>
        <v>9.1999999999999993</v>
      </c>
      <c r="H10" s="29">
        <v>20631</v>
      </c>
      <c r="I10" s="30">
        <f t="shared" si="1"/>
        <v>22.9</v>
      </c>
      <c r="J10" s="29">
        <f t="shared" si="2"/>
        <v>34277</v>
      </c>
      <c r="K10" s="30">
        <f t="shared" si="3"/>
        <v>11.3</v>
      </c>
    </row>
    <row r="11" spans="1:11" ht="15.6" x14ac:dyDescent="0.3">
      <c r="A11" s="6" t="s">
        <v>14</v>
      </c>
      <c r="B11" s="27">
        <f>SUM(B6:B10)</f>
        <v>7892</v>
      </c>
      <c r="C11" s="8">
        <f t="shared" ref="C11:E11" si="4">SUM(C6:C10)</f>
        <v>99.9</v>
      </c>
      <c r="D11" s="31">
        <f>SUM(D6:D10)</f>
        <v>117423</v>
      </c>
      <c r="E11" s="8">
        <f t="shared" si="4"/>
        <v>100.1</v>
      </c>
      <c r="F11" s="31">
        <f>SUM(F6:F10)</f>
        <v>89179</v>
      </c>
      <c r="G11" s="8">
        <f t="shared" ref="G11:I11" si="5">SUM(G6:G10)</f>
        <v>100</v>
      </c>
      <c r="H11" s="31">
        <f>SUM(H6:H10)</f>
        <v>90001</v>
      </c>
      <c r="I11" s="8">
        <f t="shared" si="5"/>
        <v>100</v>
      </c>
      <c r="J11" s="31">
        <f>SUM(J6:J10)</f>
        <v>304495</v>
      </c>
      <c r="K11" s="8">
        <f t="shared" ref="K11" si="6">SUM(K6:K10)</f>
        <v>100.1</v>
      </c>
    </row>
    <row r="12" spans="1:11" x14ac:dyDescent="0.25">
      <c r="A12" s="39" t="s">
        <v>60</v>
      </c>
      <c r="B12" s="24">
        <v>194</v>
      </c>
      <c r="D12" s="29">
        <v>1397</v>
      </c>
      <c r="E12" s="33"/>
      <c r="F12" s="32">
        <v>337</v>
      </c>
      <c r="G12" s="33"/>
      <c r="H12" s="32">
        <v>40</v>
      </c>
      <c r="I12" s="33"/>
      <c r="J12" s="29">
        <f>SUM(B12,D12,F12,H12)</f>
        <v>1968</v>
      </c>
      <c r="K12" s="33"/>
    </row>
    <row r="13" spans="1:11" x14ac:dyDescent="0.25">
      <c r="A13" s="24" t="s">
        <v>15</v>
      </c>
      <c r="B13" s="4">
        <f>SUM(B8:B10)</f>
        <v>6554</v>
      </c>
      <c r="C13" s="5">
        <f>100*(B13/B$11)</f>
        <v>83.04612265585402</v>
      </c>
      <c r="D13" s="34">
        <f>SUM(D8:D10)</f>
        <v>72831</v>
      </c>
      <c r="E13" s="30">
        <f>100*(D13/D$11)</f>
        <v>62.024475613806494</v>
      </c>
      <c r="F13" s="34">
        <f>SUM(F8:F10)</f>
        <v>56194</v>
      </c>
      <c r="G13" s="30">
        <f>100*(F13/F$11)</f>
        <v>63.012592650736153</v>
      </c>
      <c r="H13" s="34">
        <f>SUM(H8:H10)</f>
        <v>55258</v>
      </c>
      <c r="I13" s="30">
        <f>100*(H13/H$11)</f>
        <v>61.397095587826797</v>
      </c>
      <c r="J13" s="34">
        <f>SUM(J8:J10)</f>
        <v>190837</v>
      </c>
      <c r="K13" s="30">
        <f>100*(J13/J$11)</f>
        <v>62.673278707367942</v>
      </c>
    </row>
    <row r="14" spans="1:11" x14ac:dyDescent="0.25">
      <c r="D14" s="32"/>
      <c r="E14" s="33"/>
      <c r="F14" s="32"/>
      <c r="G14" s="33"/>
      <c r="H14" s="32"/>
      <c r="I14" s="33"/>
      <c r="J14" s="32"/>
      <c r="K14" s="33"/>
    </row>
    <row r="15" spans="1:11" ht="15.6" x14ac:dyDescent="0.3">
      <c r="A15" s="36">
        <v>2005</v>
      </c>
      <c r="B15" s="23" t="s">
        <v>7</v>
      </c>
      <c r="C15" s="23" t="s">
        <v>8</v>
      </c>
      <c r="D15" s="28" t="s">
        <v>7</v>
      </c>
      <c r="E15" s="23" t="s">
        <v>8</v>
      </c>
      <c r="F15" s="28" t="s">
        <v>7</v>
      </c>
      <c r="G15" s="23" t="s">
        <v>8</v>
      </c>
      <c r="H15" s="28" t="s">
        <v>7</v>
      </c>
      <c r="I15" s="23" t="s">
        <v>8</v>
      </c>
      <c r="J15" s="28" t="s">
        <v>7</v>
      </c>
      <c r="K15" s="23" t="s">
        <v>8</v>
      </c>
    </row>
    <row r="16" spans="1:11" x14ac:dyDescent="0.25">
      <c r="A16" s="24" t="s">
        <v>9</v>
      </c>
      <c r="B16" s="24">
        <v>256</v>
      </c>
      <c r="C16" s="5">
        <f>ROUND(100*(B16/B$21),1)</f>
        <v>5.7</v>
      </c>
      <c r="D16" s="29">
        <v>25585</v>
      </c>
      <c r="E16" s="30">
        <f t="shared" ref="E16:G20" si="7">ROUND(100*(D16/D$21),1)</f>
        <v>20.6</v>
      </c>
      <c r="F16" s="29">
        <v>23499</v>
      </c>
      <c r="G16" s="30">
        <f t="shared" si="7"/>
        <v>17.600000000000001</v>
      </c>
      <c r="H16" s="29">
        <v>30247</v>
      </c>
      <c r="I16" s="30">
        <f t="shared" ref="I16:K20" si="8">ROUND(100*(H16/H$21),1)</f>
        <v>19.899999999999999</v>
      </c>
      <c r="J16" s="29">
        <f>SUM(B16,D16,F16,H16)</f>
        <v>79587</v>
      </c>
      <c r="K16" s="30">
        <f t="shared" si="8"/>
        <v>19.2</v>
      </c>
    </row>
    <row r="17" spans="1:11" x14ac:dyDescent="0.25">
      <c r="A17" s="24" t="s">
        <v>10</v>
      </c>
      <c r="B17" s="24">
        <v>107</v>
      </c>
      <c r="C17" s="5">
        <f t="shared" ref="C17:C20" si="9">ROUND(100*(B17/B$21),1)</f>
        <v>2.4</v>
      </c>
      <c r="D17" s="29">
        <v>16444</v>
      </c>
      <c r="E17" s="30">
        <f t="shared" si="7"/>
        <v>13.2</v>
      </c>
      <c r="F17" s="29">
        <v>12177</v>
      </c>
      <c r="G17" s="30">
        <f t="shared" si="7"/>
        <v>9.1</v>
      </c>
      <c r="H17" s="29">
        <v>15466</v>
      </c>
      <c r="I17" s="30">
        <f t="shared" si="8"/>
        <v>10.199999999999999</v>
      </c>
      <c r="J17" s="29">
        <f t="shared" ref="J17:J20" si="10">SUM(B17,D17,F17,H17)</f>
        <v>44194</v>
      </c>
      <c r="K17" s="30">
        <f t="shared" si="8"/>
        <v>10.7</v>
      </c>
    </row>
    <row r="18" spans="1:11" x14ac:dyDescent="0.25">
      <c r="A18" s="24" t="s">
        <v>11</v>
      </c>
      <c r="B18" s="26">
        <v>1770</v>
      </c>
      <c r="C18" s="5">
        <f t="shared" si="9"/>
        <v>39.299999999999997</v>
      </c>
      <c r="D18" s="29">
        <v>25789</v>
      </c>
      <c r="E18" s="30">
        <f t="shared" si="7"/>
        <v>20.8</v>
      </c>
      <c r="F18" s="29">
        <v>16338</v>
      </c>
      <c r="G18" s="30">
        <f t="shared" si="7"/>
        <v>12.2</v>
      </c>
      <c r="H18" s="29">
        <v>28662</v>
      </c>
      <c r="I18" s="30">
        <f t="shared" si="8"/>
        <v>18.899999999999999</v>
      </c>
      <c r="J18" s="29">
        <f t="shared" si="10"/>
        <v>72559</v>
      </c>
      <c r="K18" s="30">
        <f t="shared" si="8"/>
        <v>17.5</v>
      </c>
    </row>
    <row r="19" spans="1:11" x14ac:dyDescent="0.25">
      <c r="A19" s="24" t="s">
        <v>12</v>
      </c>
      <c r="B19" s="26">
        <v>2365</v>
      </c>
      <c r="C19" s="5">
        <f t="shared" si="9"/>
        <v>52.5</v>
      </c>
      <c r="D19" s="29">
        <v>52585</v>
      </c>
      <c r="E19" s="30">
        <f t="shared" si="7"/>
        <v>42.3</v>
      </c>
      <c r="F19" s="29">
        <v>75642</v>
      </c>
      <c r="G19" s="30">
        <f t="shared" si="7"/>
        <v>56.5</v>
      </c>
      <c r="H19" s="29">
        <v>28658</v>
      </c>
      <c r="I19" s="30">
        <f t="shared" si="8"/>
        <v>18.899999999999999</v>
      </c>
      <c r="J19" s="29">
        <f t="shared" si="10"/>
        <v>159250</v>
      </c>
      <c r="K19" s="30">
        <f t="shared" si="8"/>
        <v>38.4</v>
      </c>
    </row>
    <row r="20" spans="1:11" x14ac:dyDescent="0.25">
      <c r="A20" s="24" t="s">
        <v>13</v>
      </c>
      <c r="B20" s="24">
        <v>7</v>
      </c>
      <c r="C20" s="5">
        <f t="shared" si="9"/>
        <v>0.2</v>
      </c>
      <c r="D20" s="29">
        <v>3808</v>
      </c>
      <c r="E20" s="30">
        <f t="shared" si="7"/>
        <v>3.1</v>
      </c>
      <c r="F20" s="29">
        <v>6199</v>
      </c>
      <c r="G20" s="30">
        <f t="shared" si="7"/>
        <v>4.5999999999999996</v>
      </c>
      <c r="H20" s="29">
        <v>48923</v>
      </c>
      <c r="I20" s="30">
        <f t="shared" si="8"/>
        <v>32.200000000000003</v>
      </c>
      <c r="J20" s="29">
        <f t="shared" si="10"/>
        <v>58937</v>
      </c>
      <c r="K20" s="30">
        <f t="shared" si="8"/>
        <v>14.2</v>
      </c>
    </row>
    <row r="21" spans="1:11" ht="15.6" x14ac:dyDescent="0.3">
      <c r="A21" s="6" t="s">
        <v>14</v>
      </c>
      <c r="B21" s="27">
        <f>SUM(B16:B20)</f>
        <v>4505</v>
      </c>
      <c r="C21" s="8">
        <f t="shared" ref="C21:E21" si="11">SUM(C16:C20)</f>
        <v>100.10000000000001</v>
      </c>
      <c r="D21" s="31">
        <f>SUM(D16:D20)</f>
        <v>124211</v>
      </c>
      <c r="E21" s="8">
        <f t="shared" si="11"/>
        <v>99.999999999999986</v>
      </c>
      <c r="F21" s="31">
        <f>SUM(F16:F20)</f>
        <v>133855</v>
      </c>
      <c r="G21" s="8">
        <f t="shared" ref="G21:K21" si="12">SUM(G16:G20)</f>
        <v>100</v>
      </c>
      <c r="H21" s="31">
        <f>SUM(H16:H20)</f>
        <v>151956</v>
      </c>
      <c r="I21" s="8">
        <f t="shared" si="12"/>
        <v>100.10000000000001</v>
      </c>
      <c r="J21" s="31">
        <f>SUM(J16:J20)</f>
        <v>414527</v>
      </c>
      <c r="K21" s="8">
        <f t="shared" si="12"/>
        <v>100</v>
      </c>
    </row>
    <row r="22" spans="1:11" x14ac:dyDescent="0.25">
      <c r="A22" s="39" t="s">
        <v>60</v>
      </c>
      <c r="B22" s="24">
        <v>98</v>
      </c>
      <c r="D22" s="29">
        <v>1031</v>
      </c>
      <c r="E22" s="33"/>
      <c r="F22" s="32">
        <v>328</v>
      </c>
      <c r="G22" s="33"/>
      <c r="H22" s="32">
        <v>60</v>
      </c>
      <c r="I22" s="33"/>
      <c r="J22" s="29">
        <f>SUM(B22,D22,F22,H22)</f>
        <v>1517</v>
      </c>
      <c r="K22" s="33"/>
    </row>
    <row r="23" spans="1:11" x14ac:dyDescent="0.25">
      <c r="A23" s="24" t="s">
        <v>15</v>
      </c>
      <c r="B23" s="4">
        <f>SUM(B18:B20)</f>
        <v>4142</v>
      </c>
      <c r="C23" s="5">
        <f t="shared" ref="C23:E23" si="13">ROUND(100*(B23/B$21),1)</f>
        <v>91.9</v>
      </c>
      <c r="D23" s="34">
        <f>SUM(D18:D20)</f>
        <v>82182</v>
      </c>
      <c r="E23" s="30">
        <f t="shared" si="13"/>
        <v>66.2</v>
      </c>
      <c r="F23" s="34">
        <f>SUM(F18:F20)</f>
        <v>98179</v>
      </c>
      <c r="G23" s="30">
        <f t="shared" ref="G23:I23" si="14">ROUND(100*(F23/F$21),1)</f>
        <v>73.3</v>
      </c>
      <c r="H23" s="34">
        <f>SUM(H18:H20)</f>
        <v>106243</v>
      </c>
      <c r="I23" s="30">
        <f t="shared" si="14"/>
        <v>69.900000000000006</v>
      </c>
      <c r="J23" s="34">
        <f>SUM(J18:J20)</f>
        <v>290746</v>
      </c>
      <c r="K23" s="30">
        <f t="shared" ref="K23" si="15">ROUND(100*(J23/J$21),1)</f>
        <v>70.099999999999994</v>
      </c>
    </row>
    <row r="24" spans="1:11" x14ac:dyDescent="0.25">
      <c r="D24" s="32"/>
      <c r="E24" s="33"/>
      <c r="F24" s="32"/>
      <c r="G24" s="33"/>
      <c r="H24" s="32"/>
      <c r="I24" s="33"/>
      <c r="J24" s="32"/>
      <c r="K24" s="33"/>
    </row>
    <row r="25" spans="1:11" ht="15.6" x14ac:dyDescent="0.3">
      <c r="A25" s="36">
        <v>2015</v>
      </c>
      <c r="B25" s="23" t="s">
        <v>7</v>
      </c>
      <c r="C25" s="23" t="s">
        <v>8</v>
      </c>
      <c r="D25" s="28" t="s">
        <v>7</v>
      </c>
      <c r="E25" s="23" t="s">
        <v>8</v>
      </c>
      <c r="F25" s="28" t="s">
        <v>7</v>
      </c>
      <c r="G25" s="23" t="s">
        <v>8</v>
      </c>
      <c r="H25" s="28" t="s">
        <v>7</v>
      </c>
      <c r="I25" s="23" t="s">
        <v>8</v>
      </c>
      <c r="J25" s="28" t="s">
        <v>7</v>
      </c>
      <c r="K25" s="23" t="s">
        <v>8</v>
      </c>
    </row>
    <row r="26" spans="1:11" x14ac:dyDescent="0.25">
      <c r="A26" s="24" t="s">
        <v>9</v>
      </c>
      <c r="B26" s="24">
        <v>206</v>
      </c>
      <c r="C26" s="5">
        <f>ROUND(100*(B26/B$31),1)</f>
        <v>2</v>
      </c>
      <c r="D26" s="29">
        <v>25666</v>
      </c>
      <c r="E26" s="5">
        <f t="shared" ref="E26:G30" si="16">ROUND(100*(D26/D$31),1)</f>
        <v>18.2</v>
      </c>
      <c r="F26" s="29">
        <v>27665</v>
      </c>
      <c r="G26" s="5">
        <f t="shared" si="16"/>
        <v>15</v>
      </c>
      <c r="H26" s="29">
        <v>35244</v>
      </c>
      <c r="I26" s="5">
        <f t="shared" ref="I26:K30" si="17">ROUND(100*(H26/H$31),1)</f>
        <v>20</v>
      </c>
      <c r="J26" s="29">
        <f>SUM(B26,D26,F26,H26)</f>
        <v>88781</v>
      </c>
      <c r="K26" s="5">
        <f t="shared" si="17"/>
        <v>17.399999999999999</v>
      </c>
    </row>
    <row r="27" spans="1:11" x14ac:dyDescent="0.25">
      <c r="A27" s="24" t="s">
        <v>10</v>
      </c>
      <c r="B27" s="24">
        <v>95</v>
      </c>
      <c r="C27" s="5">
        <f t="shared" ref="C27:C30" si="18">ROUND(100*(B27/B$31),1)</f>
        <v>0.9</v>
      </c>
      <c r="D27" s="29">
        <v>15496</v>
      </c>
      <c r="E27" s="5">
        <f t="shared" si="16"/>
        <v>11</v>
      </c>
      <c r="F27" s="29">
        <v>12915</v>
      </c>
      <c r="G27" s="5">
        <f t="shared" si="16"/>
        <v>7</v>
      </c>
      <c r="H27" s="29">
        <v>14894</v>
      </c>
      <c r="I27" s="5">
        <f t="shared" si="17"/>
        <v>8.4</v>
      </c>
      <c r="J27" s="29">
        <f t="shared" ref="J27:J30" si="19">SUM(B27,D27,F27,H27)</f>
        <v>43400</v>
      </c>
      <c r="K27" s="5">
        <f t="shared" si="17"/>
        <v>8.5</v>
      </c>
    </row>
    <row r="28" spans="1:11" x14ac:dyDescent="0.25">
      <c r="A28" s="24" t="s">
        <v>11</v>
      </c>
      <c r="B28" s="26">
        <v>2964</v>
      </c>
      <c r="C28" s="5">
        <f t="shared" si="18"/>
        <v>29.4</v>
      </c>
      <c r="D28" s="29">
        <v>31351</v>
      </c>
      <c r="E28" s="5">
        <f t="shared" si="16"/>
        <v>22.2</v>
      </c>
      <c r="F28" s="29">
        <v>27695</v>
      </c>
      <c r="G28" s="5">
        <f t="shared" si="16"/>
        <v>15.1</v>
      </c>
      <c r="H28" s="29">
        <v>32334</v>
      </c>
      <c r="I28" s="5">
        <f t="shared" si="17"/>
        <v>18.3</v>
      </c>
      <c r="J28" s="29">
        <f t="shared" si="19"/>
        <v>94344</v>
      </c>
      <c r="K28" s="5">
        <f t="shared" si="17"/>
        <v>18.399999999999999</v>
      </c>
    </row>
    <row r="29" spans="1:11" x14ac:dyDescent="0.25">
      <c r="A29" s="24" t="s">
        <v>12</v>
      </c>
      <c r="B29" s="26">
        <v>6799</v>
      </c>
      <c r="C29" s="5">
        <f t="shared" si="18"/>
        <v>67.400000000000006</v>
      </c>
      <c r="D29" s="29">
        <v>64569</v>
      </c>
      <c r="E29" s="5">
        <f t="shared" si="16"/>
        <v>45.7</v>
      </c>
      <c r="F29" s="29">
        <v>106160</v>
      </c>
      <c r="G29" s="5">
        <f t="shared" si="16"/>
        <v>57.7</v>
      </c>
      <c r="H29" s="29">
        <v>32785</v>
      </c>
      <c r="I29" s="5">
        <f t="shared" si="17"/>
        <v>18.600000000000001</v>
      </c>
      <c r="J29" s="29">
        <f t="shared" si="19"/>
        <v>210313</v>
      </c>
      <c r="K29" s="5">
        <f t="shared" si="17"/>
        <v>41.1</v>
      </c>
    </row>
    <row r="30" spans="1:11" x14ac:dyDescent="0.25">
      <c r="A30" s="24" t="s">
        <v>13</v>
      </c>
      <c r="B30" s="24">
        <v>31</v>
      </c>
      <c r="C30" s="5">
        <f t="shared" si="18"/>
        <v>0.3</v>
      </c>
      <c r="D30" s="29">
        <v>4088</v>
      </c>
      <c r="E30" s="5">
        <f t="shared" si="16"/>
        <v>2.9</v>
      </c>
      <c r="F30" s="29">
        <v>9579</v>
      </c>
      <c r="G30" s="5">
        <f t="shared" si="16"/>
        <v>5.2</v>
      </c>
      <c r="H30" s="29">
        <v>61067</v>
      </c>
      <c r="I30" s="5">
        <f t="shared" si="17"/>
        <v>34.6</v>
      </c>
      <c r="J30" s="29">
        <f t="shared" si="19"/>
        <v>74765</v>
      </c>
      <c r="K30" s="5">
        <f t="shared" si="17"/>
        <v>14.6</v>
      </c>
    </row>
    <row r="31" spans="1:11" ht="15.6" x14ac:dyDescent="0.3">
      <c r="A31" s="6" t="s">
        <v>14</v>
      </c>
      <c r="B31" s="27">
        <f>SUM(B26:B30)</f>
        <v>10095</v>
      </c>
      <c r="C31" s="8">
        <f t="shared" ref="C31:E31" si="20">SUM(C26:C30)</f>
        <v>100</v>
      </c>
      <c r="D31" s="27">
        <f>SUM(D26:D30)</f>
        <v>141170</v>
      </c>
      <c r="E31" s="8">
        <f t="shared" si="20"/>
        <v>100</v>
      </c>
      <c r="F31" s="27">
        <f>SUM(F26:F30)</f>
        <v>184014</v>
      </c>
      <c r="G31" s="8">
        <f t="shared" ref="G31:K31" si="21">SUM(G26:G30)</f>
        <v>100.00000000000001</v>
      </c>
      <c r="H31" s="27">
        <f>SUM(H26:H30)</f>
        <v>176324</v>
      </c>
      <c r="I31" s="8">
        <f t="shared" si="21"/>
        <v>99.9</v>
      </c>
      <c r="J31" s="31">
        <f>SUM(J26:J30)</f>
        <v>511603</v>
      </c>
      <c r="K31" s="8">
        <f t="shared" si="21"/>
        <v>100</v>
      </c>
    </row>
    <row r="32" spans="1:11" x14ac:dyDescent="0.25">
      <c r="A32" s="39" t="s">
        <v>60</v>
      </c>
      <c r="B32" s="24">
        <v>169</v>
      </c>
      <c r="D32" s="26">
        <v>1108</v>
      </c>
      <c r="F32" s="24">
        <v>408</v>
      </c>
      <c r="H32" s="24">
        <v>64</v>
      </c>
      <c r="J32" s="29">
        <f>SUM(B32,D32,F32,H32)</f>
        <v>1749</v>
      </c>
      <c r="K32" s="33"/>
    </row>
    <row r="33" spans="1:11" x14ac:dyDescent="0.25">
      <c r="A33" s="24" t="s">
        <v>15</v>
      </c>
      <c r="B33" s="4">
        <f>SUM(B28:B30)</f>
        <v>9794</v>
      </c>
      <c r="C33" s="5">
        <f>ROUND(100*(B33/B$31),1)</f>
        <v>97</v>
      </c>
      <c r="D33" s="4">
        <f>SUM(D28:D30)</f>
        <v>100008</v>
      </c>
      <c r="E33" s="5">
        <f>ROUND(100*(D33/D$31),1)</f>
        <v>70.8</v>
      </c>
      <c r="F33" s="4">
        <f>SUM(F28:F30)</f>
        <v>143434</v>
      </c>
      <c r="G33" s="5">
        <f>ROUND(100*(F33/F$31),1)</f>
        <v>77.900000000000006</v>
      </c>
      <c r="H33" s="4">
        <f>SUM(H28:H30)</f>
        <v>126186</v>
      </c>
      <c r="I33" s="5">
        <f>ROUND(100*(H33/H$31),1)</f>
        <v>71.599999999999994</v>
      </c>
      <c r="J33" s="34">
        <f>SUM(J28:J30)</f>
        <v>379422</v>
      </c>
      <c r="K33" s="5">
        <f t="shared" ref="K33" si="22">ROUND(100*(J33/J$31),1)</f>
        <v>74.2</v>
      </c>
    </row>
    <row r="35" spans="1:11" ht="30" customHeight="1" x14ac:dyDescent="0.3">
      <c r="B35" s="53" t="s">
        <v>47</v>
      </c>
      <c r="C35" s="53"/>
      <c r="D35" s="54" t="s">
        <v>48</v>
      </c>
      <c r="E35" s="55"/>
      <c r="F35" s="54" t="s">
        <v>50</v>
      </c>
      <c r="G35" s="55"/>
      <c r="H35" s="54" t="s">
        <v>49</v>
      </c>
      <c r="I35" s="55"/>
      <c r="J35" s="56" t="s">
        <v>51</v>
      </c>
      <c r="K35" s="57"/>
    </row>
    <row r="36" spans="1:11" ht="15.6" x14ac:dyDescent="0.3">
      <c r="A36" s="36">
        <v>2019</v>
      </c>
      <c r="B36" s="23" t="s">
        <v>7</v>
      </c>
      <c r="C36" s="23" t="s">
        <v>8</v>
      </c>
      <c r="D36" s="28" t="s">
        <v>7</v>
      </c>
      <c r="E36" s="23" t="s">
        <v>8</v>
      </c>
      <c r="F36" s="28" t="s">
        <v>7</v>
      </c>
      <c r="G36" s="23" t="s">
        <v>8</v>
      </c>
      <c r="H36" s="28" t="s">
        <v>7</v>
      </c>
      <c r="I36" s="23" t="s">
        <v>8</v>
      </c>
      <c r="J36" s="28" t="s">
        <v>7</v>
      </c>
      <c r="K36" s="23" t="s">
        <v>8</v>
      </c>
    </row>
    <row r="37" spans="1:11" x14ac:dyDescent="0.25">
      <c r="A37" s="24" t="s">
        <v>9</v>
      </c>
      <c r="B37" s="24">
        <v>185</v>
      </c>
      <c r="C37" s="5">
        <f>ROUND(100*(B37/B$42),1)</f>
        <v>2.2999999999999998</v>
      </c>
      <c r="D37" s="26">
        <v>24653</v>
      </c>
      <c r="E37" s="5">
        <f t="shared" ref="E37:G41" si="23">ROUND(100*(D37/D$42),1)</f>
        <v>16.7</v>
      </c>
      <c r="F37" s="26">
        <v>27000</v>
      </c>
      <c r="G37" s="5">
        <f t="shared" si="23"/>
        <v>14.1</v>
      </c>
      <c r="H37" s="26">
        <v>35919</v>
      </c>
      <c r="I37" s="5">
        <f t="shared" ref="I37:K41" si="24">ROUND(100*(H37/H$42),1)</f>
        <v>19</v>
      </c>
      <c r="J37" s="29">
        <f>SUM(B37,D37,F37,H37)</f>
        <v>87757</v>
      </c>
      <c r="K37" s="5">
        <f t="shared" si="24"/>
        <v>16.399999999999999</v>
      </c>
    </row>
    <row r="38" spans="1:11" x14ac:dyDescent="0.25">
      <c r="A38" s="24" t="s">
        <v>10</v>
      </c>
      <c r="B38" s="24">
        <v>142</v>
      </c>
      <c r="C38" s="5">
        <f t="shared" ref="C38:C41" si="25">ROUND(100*(B38/B$42),1)</f>
        <v>1.7</v>
      </c>
      <c r="D38" s="26">
        <v>15543</v>
      </c>
      <c r="E38" s="5">
        <f t="shared" si="23"/>
        <v>10.5</v>
      </c>
      <c r="F38" s="26">
        <v>12659</v>
      </c>
      <c r="G38" s="5">
        <f t="shared" si="23"/>
        <v>6.6</v>
      </c>
      <c r="H38" s="26">
        <v>14440</v>
      </c>
      <c r="I38" s="5">
        <f t="shared" si="24"/>
        <v>7.7</v>
      </c>
      <c r="J38" s="29">
        <f t="shared" ref="J38:J41" si="26">SUM(B38,D38,F38,H38)</f>
        <v>42784</v>
      </c>
      <c r="K38" s="5">
        <f t="shared" si="24"/>
        <v>8</v>
      </c>
    </row>
    <row r="39" spans="1:11" x14ac:dyDescent="0.25">
      <c r="A39" s="24" t="s">
        <v>11</v>
      </c>
      <c r="B39" s="26">
        <v>2329</v>
      </c>
      <c r="C39" s="5">
        <f t="shared" si="25"/>
        <v>28.4</v>
      </c>
      <c r="D39" s="26">
        <v>33588</v>
      </c>
      <c r="E39" s="5">
        <f t="shared" si="23"/>
        <v>22.7</v>
      </c>
      <c r="F39" s="26">
        <v>30857</v>
      </c>
      <c r="G39" s="5">
        <f t="shared" si="23"/>
        <v>16.100000000000001</v>
      </c>
      <c r="H39" s="26">
        <v>34478</v>
      </c>
      <c r="I39" s="5">
        <f t="shared" si="24"/>
        <v>18.3</v>
      </c>
      <c r="J39" s="29">
        <f t="shared" si="26"/>
        <v>101252</v>
      </c>
      <c r="K39" s="5">
        <f t="shared" si="24"/>
        <v>18.899999999999999</v>
      </c>
    </row>
    <row r="40" spans="1:11" x14ac:dyDescent="0.25">
      <c r="A40" s="24" t="s">
        <v>12</v>
      </c>
      <c r="B40" s="26">
        <v>5506</v>
      </c>
      <c r="C40" s="5">
        <f t="shared" si="25"/>
        <v>67.2</v>
      </c>
      <c r="D40" s="26">
        <v>69055</v>
      </c>
      <c r="E40" s="5">
        <f t="shared" si="23"/>
        <v>46.7</v>
      </c>
      <c r="F40" s="26">
        <v>110581</v>
      </c>
      <c r="G40" s="5">
        <f t="shared" si="23"/>
        <v>57.7</v>
      </c>
      <c r="H40" s="26">
        <v>34339</v>
      </c>
      <c r="I40" s="5">
        <f t="shared" si="24"/>
        <v>18.2</v>
      </c>
      <c r="J40" s="29">
        <f t="shared" si="26"/>
        <v>219481</v>
      </c>
      <c r="K40" s="5">
        <f t="shared" si="24"/>
        <v>40.9</v>
      </c>
    </row>
    <row r="41" spans="1:11" x14ac:dyDescent="0.25">
      <c r="A41" s="24" t="s">
        <v>13</v>
      </c>
      <c r="B41" s="24">
        <v>29</v>
      </c>
      <c r="C41" s="5">
        <f t="shared" si="25"/>
        <v>0.4</v>
      </c>
      <c r="D41" s="26">
        <v>5187</v>
      </c>
      <c r="E41" s="5">
        <f t="shared" si="23"/>
        <v>3.5</v>
      </c>
      <c r="F41" s="26">
        <v>10509</v>
      </c>
      <c r="G41" s="5">
        <f t="shared" si="23"/>
        <v>5.5</v>
      </c>
      <c r="H41" s="26">
        <v>69404</v>
      </c>
      <c r="I41" s="5">
        <f t="shared" si="24"/>
        <v>36.799999999999997</v>
      </c>
      <c r="J41" s="29">
        <f t="shared" si="26"/>
        <v>85129</v>
      </c>
      <c r="K41" s="5">
        <f t="shared" si="24"/>
        <v>15.9</v>
      </c>
    </row>
    <row r="42" spans="1:11" ht="15.6" x14ac:dyDescent="0.3">
      <c r="A42" s="6" t="s">
        <v>14</v>
      </c>
      <c r="B42" s="27">
        <f>SUM(B37:B41)</f>
        <v>8191</v>
      </c>
      <c r="C42" s="8">
        <f t="shared" ref="C42:E42" si="27">SUM(C37:C41)</f>
        <v>100</v>
      </c>
      <c r="D42" s="27">
        <f>SUM(D37:D41)</f>
        <v>148026</v>
      </c>
      <c r="E42" s="8">
        <f t="shared" si="27"/>
        <v>100.1</v>
      </c>
      <c r="F42" s="27">
        <f>SUM(F37:F41)</f>
        <v>191606</v>
      </c>
      <c r="G42" s="8">
        <f t="shared" ref="G42:K42" si="28">SUM(G37:G41)</f>
        <v>100</v>
      </c>
      <c r="H42" s="27">
        <f>SUM(H37:H41)</f>
        <v>188580</v>
      </c>
      <c r="I42" s="8">
        <f t="shared" si="28"/>
        <v>100</v>
      </c>
      <c r="J42" s="31">
        <f>SUM(J37:J41)</f>
        <v>536403</v>
      </c>
      <c r="K42" s="8">
        <f t="shared" si="28"/>
        <v>100.1</v>
      </c>
    </row>
    <row r="43" spans="1:11" x14ac:dyDescent="0.25">
      <c r="A43" s="39" t="s">
        <v>60</v>
      </c>
      <c r="B43" s="24">
        <v>146</v>
      </c>
      <c r="D43" s="26">
        <v>1074</v>
      </c>
      <c r="F43" s="24">
        <v>419</v>
      </c>
      <c r="H43" s="24">
        <v>64</v>
      </c>
      <c r="J43" s="29">
        <f>SUM(B43,D43,F43,H43)</f>
        <v>1703</v>
      </c>
    </row>
    <row r="44" spans="1:11" x14ac:dyDescent="0.25">
      <c r="A44" s="24" t="s">
        <v>15</v>
      </c>
      <c r="B44" s="4">
        <f>SUM(B39:B41)</f>
        <v>7864</v>
      </c>
      <c r="C44" s="5">
        <f>ROUND(100*(B44/B$42),1)</f>
        <v>96</v>
      </c>
      <c r="D44" s="4">
        <f>SUM(D39:D41)</f>
        <v>107830</v>
      </c>
      <c r="E44" s="5">
        <f>ROUND(100*(D44/D$42),1)</f>
        <v>72.8</v>
      </c>
      <c r="F44" s="4">
        <f>SUM(F39:F41)</f>
        <v>151947</v>
      </c>
      <c r="G44" s="5">
        <f>ROUND(100*(F44/F$42),1)</f>
        <v>79.3</v>
      </c>
      <c r="H44" s="4">
        <f>SUM(H39:H41)</f>
        <v>138221</v>
      </c>
      <c r="I44" s="5">
        <f>ROUND(100*(H44/H$42),1)</f>
        <v>73.3</v>
      </c>
      <c r="J44" s="34">
        <f>SUM(J39:J41)</f>
        <v>405862</v>
      </c>
      <c r="K44" s="5">
        <f t="shared" ref="K44" si="29">ROUND(100*(J44/J$42),1)</f>
        <v>75.7</v>
      </c>
    </row>
  </sheetData>
  <mergeCells count="10">
    <mergeCell ref="B35:C35"/>
    <mergeCell ref="D35:E35"/>
    <mergeCell ref="F35:G35"/>
    <mergeCell ref="H35:I35"/>
    <mergeCell ref="J35:K35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0EDD-12FF-43DA-A07C-DA6DFD9D8B82}">
  <sheetPr>
    <pageSetUpPr fitToPage="1"/>
  </sheetPr>
  <dimension ref="A1:K44"/>
  <sheetViews>
    <sheetView workbookViewId="0">
      <pane ySplit="4" topLeftCell="A5" activePane="bottomLeft" state="frozen"/>
      <selection activeCell="A45" sqref="A45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2" t="s">
        <v>66</v>
      </c>
    </row>
    <row r="2" spans="1:11" ht="15.6" x14ac:dyDescent="0.3">
      <c r="A2" s="2" t="s">
        <v>53</v>
      </c>
    </row>
    <row r="4" spans="1:11" ht="30" customHeight="1" x14ac:dyDescent="0.3">
      <c r="A4" s="35" t="s">
        <v>58</v>
      </c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25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4">
        <v>209</v>
      </c>
      <c r="C6" s="5">
        <f>ROUND(100*(B6/B$11),1)</f>
        <v>2.5</v>
      </c>
      <c r="D6" s="32">
        <v>30</v>
      </c>
      <c r="E6" s="30">
        <f>ROUND(100*(D6/D$11),1)</f>
        <v>0.3</v>
      </c>
      <c r="F6" s="32">
        <v>2</v>
      </c>
      <c r="G6" s="30">
        <f>ROUND(100*(F6/F$11),1)</f>
        <v>0.3</v>
      </c>
      <c r="H6" s="32">
        <v>0</v>
      </c>
      <c r="I6" s="38" t="s">
        <v>59</v>
      </c>
      <c r="J6" s="29">
        <f>SUM(B6,D6,F6,H6)</f>
        <v>241</v>
      </c>
      <c r="K6" s="30">
        <f>ROUND(100*(J6/J$11),1)</f>
        <v>1.4</v>
      </c>
    </row>
    <row r="7" spans="1:11" x14ac:dyDescent="0.25">
      <c r="A7" s="24" t="s">
        <v>10</v>
      </c>
      <c r="B7" s="24">
        <v>3</v>
      </c>
      <c r="C7" s="5">
        <f t="shared" ref="C7:E10" si="0">ROUND(100*(B7/B$11),1)</f>
        <v>0</v>
      </c>
      <c r="D7" s="32">
        <v>9</v>
      </c>
      <c r="E7" s="30">
        <f t="shared" si="0"/>
        <v>0.1</v>
      </c>
      <c r="F7" s="32">
        <v>0</v>
      </c>
      <c r="G7" s="30">
        <f t="shared" ref="G7:G10" si="1">ROUND(100*(F7/F$11),1)</f>
        <v>0</v>
      </c>
      <c r="H7" s="32">
        <v>0</v>
      </c>
      <c r="I7" s="38" t="s">
        <v>59</v>
      </c>
      <c r="J7" s="29">
        <f t="shared" ref="J7:J12" si="2">SUM(B7,D7,F7,H7)</f>
        <v>12</v>
      </c>
      <c r="K7" s="30">
        <f t="shared" ref="K7:K10" si="3">ROUND(100*(J7/J$11),1)</f>
        <v>0.1</v>
      </c>
    </row>
    <row r="8" spans="1:11" x14ac:dyDescent="0.25">
      <c r="A8" s="24" t="s">
        <v>11</v>
      </c>
      <c r="B8" s="26">
        <v>3923</v>
      </c>
      <c r="C8" s="5">
        <f t="shared" si="0"/>
        <v>46.8</v>
      </c>
      <c r="D8" s="29">
        <v>1410</v>
      </c>
      <c r="E8" s="30">
        <f t="shared" si="0"/>
        <v>16.3</v>
      </c>
      <c r="F8" s="32">
        <v>77</v>
      </c>
      <c r="G8" s="30">
        <f t="shared" si="1"/>
        <v>10.199999999999999</v>
      </c>
      <c r="H8" s="32">
        <v>0</v>
      </c>
      <c r="I8" s="38" t="s">
        <v>59</v>
      </c>
      <c r="J8" s="29">
        <f t="shared" si="2"/>
        <v>5410</v>
      </c>
      <c r="K8" s="30">
        <f t="shared" si="3"/>
        <v>30.4</v>
      </c>
    </row>
    <row r="9" spans="1:11" x14ac:dyDescent="0.25">
      <c r="A9" s="24" t="s">
        <v>12</v>
      </c>
      <c r="B9" s="26">
        <v>4022</v>
      </c>
      <c r="C9" s="5">
        <f t="shared" si="0"/>
        <v>48</v>
      </c>
      <c r="D9" s="29">
        <v>6372</v>
      </c>
      <c r="E9" s="30">
        <f t="shared" si="0"/>
        <v>73.7</v>
      </c>
      <c r="F9" s="32">
        <v>662</v>
      </c>
      <c r="G9" s="30">
        <f t="shared" si="1"/>
        <v>87.9</v>
      </c>
      <c r="H9" s="32">
        <v>0</v>
      </c>
      <c r="I9" s="38" t="s">
        <v>59</v>
      </c>
      <c r="J9" s="29">
        <f t="shared" si="2"/>
        <v>11056</v>
      </c>
      <c r="K9" s="30">
        <f t="shared" si="3"/>
        <v>62.2</v>
      </c>
    </row>
    <row r="10" spans="1:11" x14ac:dyDescent="0.25">
      <c r="A10" s="24" t="s">
        <v>13</v>
      </c>
      <c r="B10" s="24">
        <v>227</v>
      </c>
      <c r="C10" s="5">
        <f t="shared" si="0"/>
        <v>2.7</v>
      </c>
      <c r="D10" s="32">
        <v>820</v>
      </c>
      <c r="E10" s="30">
        <f t="shared" si="0"/>
        <v>9.5</v>
      </c>
      <c r="F10" s="32">
        <v>12</v>
      </c>
      <c r="G10" s="30">
        <f t="shared" si="1"/>
        <v>1.6</v>
      </c>
      <c r="H10" s="32">
        <v>0</v>
      </c>
      <c r="I10" s="38" t="s">
        <v>59</v>
      </c>
      <c r="J10" s="29">
        <f t="shared" si="2"/>
        <v>1059</v>
      </c>
      <c r="K10" s="30">
        <f t="shared" si="3"/>
        <v>6</v>
      </c>
    </row>
    <row r="11" spans="1:11" ht="15.6" x14ac:dyDescent="0.3">
      <c r="A11" s="6" t="s">
        <v>14</v>
      </c>
      <c r="B11" s="27">
        <f>SUM(B6:B10)</f>
        <v>8384</v>
      </c>
      <c r="C11" s="8">
        <f t="shared" ref="C11:E11" si="4">SUM(C6:C10)</f>
        <v>100</v>
      </c>
      <c r="D11" s="31">
        <f>SUM(D6:D10)</f>
        <v>8641</v>
      </c>
      <c r="E11" s="8">
        <f t="shared" si="4"/>
        <v>99.9</v>
      </c>
      <c r="F11" s="31">
        <f>SUM(F6:F10)</f>
        <v>753</v>
      </c>
      <c r="G11" s="8">
        <f t="shared" ref="G11" si="5">SUM(G6:G10)</f>
        <v>100</v>
      </c>
      <c r="H11" s="31">
        <f>SUM(H6:H10)</f>
        <v>0</v>
      </c>
      <c r="I11" s="8"/>
      <c r="J11" s="31">
        <f>SUM(J6:J10)</f>
        <v>17778</v>
      </c>
      <c r="K11" s="8">
        <f t="shared" ref="K11" si="6">SUM(K6:K10)</f>
        <v>100.1</v>
      </c>
    </row>
    <row r="12" spans="1:11" x14ac:dyDescent="0.25">
      <c r="A12" s="39" t="s">
        <v>60</v>
      </c>
      <c r="B12" s="24">
        <v>230</v>
      </c>
      <c r="D12" s="32">
        <v>111</v>
      </c>
      <c r="E12" s="33"/>
      <c r="F12" s="32">
        <v>24</v>
      </c>
      <c r="G12" s="33"/>
      <c r="H12" s="32">
        <v>0</v>
      </c>
      <c r="I12" s="33"/>
      <c r="J12" s="29">
        <f t="shared" si="2"/>
        <v>365</v>
      </c>
      <c r="K12" s="33"/>
    </row>
    <row r="13" spans="1:11" x14ac:dyDescent="0.25">
      <c r="A13" s="24" t="s">
        <v>15</v>
      </c>
      <c r="B13" s="4">
        <f>SUM(B8:B10)</f>
        <v>8172</v>
      </c>
      <c r="C13" s="5">
        <f>100*(B13/B$11)</f>
        <v>97.471374045801525</v>
      </c>
      <c r="D13" s="34">
        <f>SUM(D8:D10)</f>
        <v>8602</v>
      </c>
      <c r="E13" s="30">
        <f>100*(D13/D$11)</f>
        <v>99.548663349149408</v>
      </c>
      <c r="F13" s="34">
        <f>SUM(F8:F10)</f>
        <v>751</v>
      </c>
      <c r="G13" s="30">
        <f>100*(F13/F$11)</f>
        <v>99.734395750331998</v>
      </c>
      <c r="H13" s="34">
        <f>SUM(H8:H10)</f>
        <v>0</v>
      </c>
      <c r="I13" s="38" t="s">
        <v>59</v>
      </c>
      <c r="J13" s="34">
        <f>SUM(J8:J10)</f>
        <v>17525</v>
      </c>
      <c r="K13" s="30">
        <f>100*(J13/J$11)</f>
        <v>98.576892788840141</v>
      </c>
    </row>
    <row r="14" spans="1:11" x14ac:dyDescent="0.25">
      <c r="D14" s="32"/>
      <c r="E14" s="33"/>
      <c r="F14" s="32"/>
      <c r="G14" s="33"/>
      <c r="H14" s="32"/>
      <c r="I14" s="33"/>
      <c r="J14" s="32"/>
      <c r="K14" s="33"/>
    </row>
    <row r="15" spans="1:11" ht="15.6" x14ac:dyDescent="0.3">
      <c r="A15" s="36">
        <v>2005</v>
      </c>
      <c r="B15" s="23" t="s">
        <v>7</v>
      </c>
      <c r="C15" s="23" t="s">
        <v>8</v>
      </c>
      <c r="D15" s="28" t="s">
        <v>7</v>
      </c>
      <c r="E15" s="23" t="s">
        <v>8</v>
      </c>
      <c r="F15" s="28" t="s">
        <v>7</v>
      </c>
      <c r="G15" s="23" t="s">
        <v>8</v>
      </c>
      <c r="H15" s="28" t="s">
        <v>7</v>
      </c>
      <c r="I15" s="23" t="s">
        <v>8</v>
      </c>
      <c r="J15" s="28" t="s">
        <v>7</v>
      </c>
      <c r="K15" s="23" t="s">
        <v>8</v>
      </c>
    </row>
    <row r="16" spans="1:11" x14ac:dyDescent="0.25">
      <c r="A16" s="24" t="s">
        <v>9</v>
      </c>
      <c r="B16" s="26">
        <v>247</v>
      </c>
      <c r="C16" s="5">
        <f>ROUND(100*(B16/B$21),1)</f>
        <v>1.2</v>
      </c>
      <c r="D16" s="29">
        <v>89</v>
      </c>
      <c r="E16" s="30">
        <f t="shared" ref="E16:G20" si="7">ROUND(100*(D16/D$21),1)</f>
        <v>0.3</v>
      </c>
      <c r="F16" s="29">
        <v>0</v>
      </c>
      <c r="G16" s="30">
        <f t="shared" si="7"/>
        <v>0</v>
      </c>
      <c r="H16" s="32">
        <v>0</v>
      </c>
      <c r="I16" s="38" t="s">
        <v>59</v>
      </c>
      <c r="J16" s="29">
        <f>SUM(B16,D16,F16,H16)</f>
        <v>336</v>
      </c>
      <c r="K16" s="30">
        <f t="shared" ref="K16:K20" si="8">ROUND(100*(J16/J$21),1)</f>
        <v>0.4</v>
      </c>
    </row>
    <row r="17" spans="1:11" x14ac:dyDescent="0.25">
      <c r="A17" s="24" t="s">
        <v>10</v>
      </c>
      <c r="B17" s="26">
        <v>33</v>
      </c>
      <c r="C17" s="5">
        <f t="shared" ref="C17:C20" si="9">ROUND(100*(B17/B$21),1)</f>
        <v>0.2</v>
      </c>
      <c r="D17" s="29">
        <v>49</v>
      </c>
      <c r="E17" s="30">
        <f t="shared" si="7"/>
        <v>0.2</v>
      </c>
      <c r="F17" s="29">
        <v>0</v>
      </c>
      <c r="G17" s="30">
        <f t="shared" si="7"/>
        <v>0</v>
      </c>
      <c r="H17" s="32">
        <v>0</v>
      </c>
      <c r="I17" s="38" t="s">
        <v>59</v>
      </c>
      <c r="J17" s="29">
        <f t="shared" ref="J17:J20" si="10">SUM(B17,D17,F17,H17)</f>
        <v>82</v>
      </c>
      <c r="K17" s="30">
        <f t="shared" si="8"/>
        <v>0.1</v>
      </c>
    </row>
    <row r="18" spans="1:11" x14ac:dyDescent="0.25">
      <c r="A18" s="24" t="s">
        <v>11</v>
      </c>
      <c r="B18" s="26">
        <v>9718</v>
      </c>
      <c r="C18" s="5">
        <f t="shared" si="9"/>
        <v>46.2</v>
      </c>
      <c r="D18" s="29">
        <v>6361</v>
      </c>
      <c r="E18" s="30">
        <f t="shared" si="7"/>
        <v>19.899999999999999</v>
      </c>
      <c r="F18" s="29">
        <v>1981</v>
      </c>
      <c r="G18" s="30">
        <f t="shared" si="7"/>
        <v>5.5</v>
      </c>
      <c r="H18" s="32">
        <v>0</v>
      </c>
      <c r="I18" s="38" t="s">
        <v>59</v>
      </c>
      <c r="J18" s="29">
        <f t="shared" si="10"/>
        <v>18060</v>
      </c>
      <c r="K18" s="30">
        <f t="shared" si="8"/>
        <v>20.3</v>
      </c>
    </row>
    <row r="19" spans="1:11" x14ac:dyDescent="0.25">
      <c r="A19" s="24" t="s">
        <v>12</v>
      </c>
      <c r="B19" s="26">
        <v>10983</v>
      </c>
      <c r="C19" s="5">
        <f t="shared" si="9"/>
        <v>52.2</v>
      </c>
      <c r="D19" s="29">
        <v>25313</v>
      </c>
      <c r="E19" s="30">
        <f t="shared" si="7"/>
        <v>79.3</v>
      </c>
      <c r="F19" s="29">
        <v>33953</v>
      </c>
      <c r="G19" s="30">
        <f t="shared" si="7"/>
        <v>94.5</v>
      </c>
      <c r="H19" s="32">
        <v>0</v>
      </c>
      <c r="I19" s="38" t="s">
        <v>59</v>
      </c>
      <c r="J19" s="29">
        <f t="shared" si="10"/>
        <v>70249</v>
      </c>
      <c r="K19" s="30">
        <f t="shared" si="8"/>
        <v>79.099999999999994</v>
      </c>
    </row>
    <row r="20" spans="1:11" x14ac:dyDescent="0.25">
      <c r="A20" s="24" t="s">
        <v>13</v>
      </c>
      <c r="B20" s="24">
        <v>40</v>
      </c>
      <c r="C20" s="5">
        <f t="shared" si="9"/>
        <v>0.2</v>
      </c>
      <c r="D20" s="29">
        <v>90</v>
      </c>
      <c r="E20" s="30">
        <f t="shared" si="7"/>
        <v>0.3</v>
      </c>
      <c r="F20" s="29">
        <v>0</v>
      </c>
      <c r="G20" s="30">
        <f t="shared" si="7"/>
        <v>0</v>
      </c>
      <c r="H20" s="32">
        <v>0</v>
      </c>
      <c r="I20" s="38" t="s">
        <v>59</v>
      </c>
      <c r="J20" s="29">
        <f t="shared" si="10"/>
        <v>130</v>
      </c>
      <c r="K20" s="30">
        <f t="shared" si="8"/>
        <v>0.1</v>
      </c>
    </row>
    <row r="21" spans="1:11" ht="15.6" x14ac:dyDescent="0.3">
      <c r="A21" s="6" t="s">
        <v>14</v>
      </c>
      <c r="B21" s="27">
        <f>SUM(B16:B20)</f>
        <v>21021</v>
      </c>
      <c r="C21" s="8">
        <f t="shared" ref="C21:E21" si="11">SUM(C16:C20)</f>
        <v>100.00000000000001</v>
      </c>
      <c r="D21" s="31">
        <f>SUM(D16:D20)</f>
        <v>31902</v>
      </c>
      <c r="E21" s="8">
        <f t="shared" si="11"/>
        <v>99.999999999999986</v>
      </c>
      <c r="F21" s="31">
        <f>SUM(F16:F20)</f>
        <v>35934</v>
      </c>
      <c r="G21" s="8">
        <f t="shared" ref="G21:K21" si="12">SUM(G16:G20)</f>
        <v>100</v>
      </c>
      <c r="H21" s="31">
        <f>SUM(H16:H20)</f>
        <v>0</v>
      </c>
      <c r="I21" s="8"/>
      <c r="J21" s="31">
        <f>SUM(J16:J20)</f>
        <v>88857</v>
      </c>
      <c r="K21" s="8">
        <f t="shared" si="12"/>
        <v>99.999999999999986</v>
      </c>
    </row>
    <row r="22" spans="1:11" x14ac:dyDescent="0.25">
      <c r="A22" s="39" t="s">
        <v>60</v>
      </c>
      <c r="B22" s="24">
        <v>499</v>
      </c>
      <c r="D22" s="32">
        <v>244</v>
      </c>
      <c r="E22" s="33"/>
      <c r="F22" s="32">
        <v>39</v>
      </c>
      <c r="G22" s="33"/>
      <c r="H22" s="32">
        <v>0</v>
      </c>
      <c r="I22" s="33"/>
      <c r="J22" s="29">
        <f t="shared" ref="J22" si="13">SUM(B22,D22,F22,H22)</f>
        <v>782</v>
      </c>
      <c r="K22" s="33"/>
    </row>
    <row r="23" spans="1:11" x14ac:dyDescent="0.25">
      <c r="A23" s="24" t="s">
        <v>15</v>
      </c>
      <c r="B23" s="4">
        <f>SUM(B18:B20)</f>
        <v>20741</v>
      </c>
      <c r="C23" s="5">
        <f t="shared" ref="C23:E23" si="14">ROUND(100*(B23/B$21),1)</f>
        <v>98.7</v>
      </c>
      <c r="D23" s="34">
        <f>SUM(D18:D20)</f>
        <v>31764</v>
      </c>
      <c r="E23" s="30">
        <f t="shared" si="14"/>
        <v>99.6</v>
      </c>
      <c r="F23" s="34">
        <f>SUM(F18:F20)</f>
        <v>35934</v>
      </c>
      <c r="G23" s="30">
        <f t="shared" ref="G23" si="15">ROUND(100*(F23/F$21),1)</f>
        <v>100</v>
      </c>
      <c r="H23" s="34">
        <f>SUM(H18:H20)</f>
        <v>0</v>
      </c>
      <c r="I23" s="38" t="s">
        <v>59</v>
      </c>
      <c r="J23" s="34">
        <f>SUM(J18:J20)</f>
        <v>88439</v>
      </c>
      <c r="K23" s="30">
        <f t="shared" ref="K23" si="16">ROUND(100*(J23/J$21),1)</f>
        <v>99.5</v>
      </c>
    </row>
    <row r="24" spans="1:11" x14ac:dyDescent="0.25">
      <c r="D24" s="32"/>
      <c r="E24" s="33"/>
      <c r="F24" s="32"/>
      <c r="G24" s="33"/>
      <c r="H24" s="32"/>
      <c r="I24" s="33"/>
      <c r="J24" s="32"/>
      <c r="K24" s="33"/>
    </row>
    <row r="25" spans="1:11" ht="15.6" x14ac:dyDescent="0.3">
      <c r="A25" s="36">
        <v>2015</v>
      </c>
      <c r="B25" s="23" t="s">
        <v>7</v>
      </c>
      <c r="C25" s="23" t="s">
        <v>8</v>
      </c>
      <c r="D25" s="28" t="s">
        <v>7</v>
      </c>
      <c r="E25" s="23" t="s">
        <v>8</v>
      </c>
      <c r="F25" s="28" t="s">
        <v>7</v>
      </c>
      <c r="G25" s="23" t="s">
        <v>8</v>
      </c>
      <c r="H25" s="28" t="s">
        <v>7</v>
      </c>
      <c r="I25" s="23" t="s">
        <v>8</v>
      </c>
      <c r="J25" s="28" t="s">
        <v>7</v>
      </c>
      <c r="K25" s="23" t="s">
        <v>8</v>
      </c>
    </row>
    <row r="26" spans="1:11" x14ac:dyDescent="0.25">
      <c r="A26" s="24" t="s">
        <v>9</v>
      </c>
      <c r="B26" s="24">
        <v>84</v>
      </c>
      <c r="C26" s="5">
        <f>ROUND(100*(B26/B$31),1)</f>
        <v>0.3</v>
      </c>
      <c r="D26" s="32">
        <v>160</v>
      </c>
      <c r="E26" s="5">
        <f t="shared" ref="E26:G30" si="17">ROUND(100*(D26/D$31),1)</f>
        <v>0.5</v>
      </c>
      <c r="F26" s="32">
        <v>9</v>
      </c>
      <c r="G26" s="5">
        <f t="shared" si="17"/>
        <v>0</v>
      </c>
      <c r="H26" s="32">
        <v>0</v>
      </c>
      <c r="I26" s="38" t="s">
        <v>59</v>
      </c>
      <c r="J26" s="29">
        <f>SUM(B26,D26,F26,H26)</f>
        <v>253</v>
      </c>
      <c r="K26" s="5">
        <f t="shared" ref="K26:K30" si="18">ROUND(100*(J26/J$31),1)</f>
        <v>0.2</v>
      </c>
    </row>
    <row r="27" spans="1:11" x14ac:dyDescent="0.25">
      <c r="A27" s="24" t="s">
        <v>10</v>
      </c>
      <c r="B27" s="24">
        <v>0</v>
      </c>
      <c r="C27" s="5">
        <f t="shared" ref="C27:C30" si="19">ROUND(100*(B27/B$31),1)</f>
        <v>0</v>
      </c>
      <c r="D27" s="32">
        <v>66</v>
      </c>
      <c r="E27" s="5">
        <f t="shared" si="17"/>
        <v>0.2</v>
      </c>
      <c r="F27" s="32">
        <v>14</v>
      </c>
      <c r="G27" s="5">
        <f t="shared" si="17"/>
        <v>0</v>
      </c>
      <c r="H27" s="32">
        <v>0</v>
      </c>
      <c r="I27" s="38" t="s">
        <v>59</v>
      </c>
      <c r="J27" s="29">
        <f t="shared" ref="J27:J30" si="20">SUM(B27,D27,F27,H27)</f>
        <v>80</v>
      </c>
      <c r="K27" s="5">
        <f t="shared" si="18"/>
        <v>0.1</v>
      </c>
    </row>
    <row r="28" spans="1:11" x14ac:dyDescent="0.25">
      <c r="A28" s="24" t="s">
        <v>11</v>
      </c>
      <c r="B28" s="26">
        <v>7787</v>
      </c>
      <c r="C28" s="5">
        <f t="shared" si="19"/>
        <v>25.2</v>
      </c>
      <c r="D28" s="29">
        <v>5058</v>
      </c>
      <c r="E28" s="5">
        <f t="shared" si="17"/>
        <v>16.8</v>
      </c>
      <c r="F28" s="29">
        <v>4878</v>
      </c>
      <c r="G28" s="5">
        <f t="shared" si="17"/>
        <v>10.199999999999999</v>
      </c>
      <c r="H28" s="32">
        <v>0</v>
      </c>
      <c r="I28" s="38" t="s">
        <v>59</v>
      </c>
      <c r="J28" s="29">
        <f t="shared" si="20"/>
        <v>17723</v>
      </c>
      <c r="K28" s="5">
        <f t="shared" si="18"/>
        <v>16.3</v>
      </c>
    </row>
    <row r="29" spans="1:11" x14ac:dyDescent="0.25">
      <c r="A29" s="24" t="s">
        <v>12</v>
      </c>
      <c r="B29" s="26">
        <v>23015</v>
      </c>
      <c r="C29" s="5">
        <f t="shared" si="19"/>
        <v>74.5</v>
      </c>
      <c r="D29" s="29">
        <v>24626</v>
      </c>
      <c r="E29" s="5">
        <f t="shared" si="17"/>
        <v>81.7</v>
      </c>
      <c r="F29" s="29">
        <v>42592</v>
      </c>
      <c r="G29" s="5">
        <f t="shared" si="17"/>
        <v>89.5</v>
      </c>
      <c r="H29" s="32">
        <v>0</v>
      </c>
      <c r="I29" s="38" t="s">
        <v>59</v>
      </c>
      <c r="J29" s="29">
        <f t="shared" si="20"/>
        <v>90233</v>
      </c>
      <c r="K29" s="5">
        <f t="shared" si="18"/>
        <v>83.1</v>
      </c>
    </row>
    <row r="30" spans="1:11" x14ac:dyDescent="0.25">
      <c r="A30" s="24" t="s">
        <v>13</v>
      </c>
      <c r="B30" s="24">
        <v>10</v>
      </c>
      <c r="C30" s="5">
        <f t="shared" si="19"/>
        <v>0</v>
      </c>
      <c r="D30" s="32">
        <v>227</v>
      </c>
      <c r="E30" s="5">
        <f t="shared" si="17"/>
        <v>0.8</v>
      </c>
      <c r="F30" s="32">
        <v>117</v>
      </c>
      <c r="G30" s="5">
        <f t="shared" si="17"/>
        <v>0.2</v>
      </c>
      <c r="H30" s="32">
        <v>0</v>
      </c>
      <c r="I30" s="38" t="s">
        <v>59</v>
      </c>
      <c r="J30" s="29">
        <f t="shared" si="20"/>
        <v>354</v>
      </c>
      <c r="K30" s="5">
        <f t="shared" si="18"/>
        <v>0.3</v>
      </c>
    </row>
    <row r="31" spans="1:11" ht="15.6" x14ac:dyDescent="0.3">
      <c r="A31" s="6" t="s">
        <v>14</v>
      </c>
      <c r="B31" s="27">
        <f>SUM(B26:B30)</f>
        <v>30896</v>
      </c>
      <c r="C31" s="8">
        <f t="shared" ref="C31:E31" si="21">SUM(C26:C30)</f>
        <v>100</v>
      </c>
      <c r="D31" s="27">
        <f>SUM(D26:D30)</f>
        <v>30137</v>
      </c>
      <c r="E31" s="8">
        <f t="shared" si="21"/>
        <v>100</v>
      </c>
      <c r="F31" s="27">
        <f>SUM(F26:F30)</f>
        <v>47610</v>
      </c>
      <c r="G31" s="8">
        <f t="shared" ref="G31:K31" si="22">SUM(G26:G30)</f>
        <v>99.9</v>
      </c>
      <c r="H31" s="31">
        <f>SUM(H26:H30)</f>
        <v>0</v>
      </c>
      <c r="I31" s="8"/>
      <c r="J31" s="31">
        <f>SUM(J26:J30)</f>
        <v>108643</v>
      </c>
      <c r="K31" s="8">
        <f t="shared" si="22"/>
        <v>99.999999999999986</v>
      </c>
    </row>
    <row r="32" spans="1:11" x14ac:dyDescent="0.25">
      <c r="A32" s="39" t="s">
        <v>60</v>
      </c>
      <c r="B32" s="24">
        <v>801</v>
      </c>
      <c r="D32" s="24">
        <v>401</v>
      </c>
      <c r="F32" s="24">
        <v>70</v>
      </c>
      <c r="H32" s="32">
        <v>0</v>
      </c>
      <c r="I32" s="33"/>
      <c r="J32" s="29">
        <f t="shared" ref="J32" si="23">SUM(B32,D32,F32,H32)</f>
        <v>1272</v>
      </c>
      <c r="K32" s="33"/>
    </row>
    <row r="33" spans="1:11" x14ac:dyDescent="0.25">
      <c r="A33" s="24" t="s">
        <v>15</v>
      </c>
      <c r="B33" s="4">
        <f>SUM(B28:B30)</f>
        <v>30812</v>
      </c>
      <c r="C33" s="5">
        <f>ROUND(100*(B33/B$31),1)</f>
        <v>99.7</v>
      </c>
      <c r="D33" s="4">
        <f>SUM(D28:D30)</f>
        <v>29911</v>
      </c>
      <c r="E33" s="5">
        <f>ROUND(100*(D33/D$31),1)</f>
        <v>99.3</v>
      </c>
      <c r="F33" s="4">
        <f>SUM(F28:F30)</f>
        <v>47587</v>
      </c>
      <c r="G33" s="5">
        <f>ROUND(100*(F33/F$31),1)</f>
        <v>100</v>
      </c>
      <c r="H33" s="34">
        <f>SUM(H28:H30)</f>
        <v>0</v>
      </c>
      <c r="I33" s="38" t="s">
        <v>59</v>
      </c>
      <c r="J33" s="34">
        <f>SUM(J28:J30)</f>
        <v>108310</v>
      </c>
      <c r="K33" s="5">
        <f t="shared" ref="K33" si="24">ROUND(100*(J33/J$31),1)</f>
        <v>99.7</v>
      </c>
    </row>
    <row r="35" spans="1:11" ht="30" customHeight="1" x14ac:dyDescent="0.3">
      <c r="B35" s="53" t="s">
        <v>47</v>
      </c>
      <c r="C35" s="53"/>
      <c r="D35" s="54" t="s">
        <v>48</v>
      </c>
      <c r="E35" s="55"/>
      <c r="F35" s="54" t="s">
        <v>50</v>
      </c>
      <c r="G35" s="55"/>
      <c r="H35" s="54" t="s">
        <v>49</v>
      </c>
      <c r="I35" s="55"/>
      <c r="J35" s="56" t="s">
        <v>51</v>
      </c>
      <c r="K35" s="57"/>
    </row>
    <row r="36" spans="1:11" ht="15.6" x14ac:dyDescent="0.3">
      <c r="A36" s="36">
        <v>2019</v>
      </c>
      <c r="B36" s="23" t="s">
        <v>7</v>
      </c>
      <c r="C36" s="23" t="s">
        <v>8</v>
      </c>
      <c r="D36" s="28" t="s">
        <v>7</v>
      </c>
      <c r="E36" s="23" t="s">
        <v>8</v>
      </c>
      <c r="F36" s="28" t="s">
        <v>7</v>
      </c>
      <c r="G36" s="23" t="s">
        <v>8</v>
      </c>
      <c r="H36" s="28" t="s">
        <v>7</v>
      </c>
      <c r="I36" s="23" t="s">
        <v>8</v>
      </c>
      <c r="J36" s="28" t="s">
        <v>7</v>
      </c>
      <c r="K36" s="23" t="s">
        <v>8</v>
      </c>
    </row>
    <row r="37" spans="1:11" x14ac:dyDescent="0.25">
      <c r="A37" s="24" t="s">
        <v>9</v>
      </c>
      <c r="B37" s="24">
        <v>17</v>
      </c>
      <c r="C37" s="5">
        <f>ROUND(100*(B37/B$42),1)</f>
        <v>0.1</v>
      </c>
      <c r="D37" s="24">
        <v>134</v>
      </c>
      <c r="E37" s="5">
        <f t="shared" ref="E37:G41" si="25">ROUND(100*(D37/D$42),1)</f>
        <v>0.7</v>
      </c>
      <c r="F37" s="24">
        <v>4</v>
      </c>
      <c r="G37" s="5">
        <f t="shared" si="25"/>
        <v>0</v>
      </c>
      <c r="H37" s="32">
        <v>0</v>
      </c>
      <c r="I37" s="38" t="s">
        <v>59</v>
      </c>
      <c r="J37" s="29">
        <f>SUM(B37,D37,F37,H37)</f>
        <v>155</v>
      </c>
      <c r="K37" s="5">
        <f t="shared" ref="K37:K41" si="26">ROUND(100*(J37/J$42),1)</f>
        <v>0.2</v>
      </c>
    </row>
    <row r="38" spans="1:11" x14ac:dyDescent="0.25">
      <c r="A38" s="24" t="s">
        <v>10</v>
      </c>
      <c r="B38" s="24">
        <v>0</v>
      </c>
      <c r="C38" s="5">
        <f t="shared" ref="C38:C41" si="27">ROUND(100*(B38/B$42),1)</f>
        <v>0</v>
      </c>
      <c r="D38" s="24">
        <v>21</v>
      </c>
      <c r="E38" s="5">
        <f t="shared" si="25"/>
        <v>0.1</v>
      </c>
      <c r="F38" s="24">
        <v>0</v>
      </c>
      <c r="G38" s="5">
        <f t="shared" si="25"/>
        <v>0</v>
      </c>
      <c r="H38" s="32">
        <v>0</v>
      </c>
      <c r="I38" s="38" t="s">
        <v>59</v>
      </c>
      <c r="J38" s="29">
        <f t="shared" ref="J38:J41" si="28">SUM(B38,D38,F38,H38)</f>
        <v>21</v>
      </c>
      <c r="K38" s="5">
        <f t="shared" si="26"/>
        <v>0</v>
      </c>
    </row>
    <row r="39" spans="1:11" x14ac:dyDescent="0.25">
      <c r="A39" s="24" t="s">
        <v>11</v>
      </c>
      <c r="B39" s="26">
        <v>6455</v>
      </c>
      <c r="C39" s="5">
        <f t="shared" si="27"/>
        <v>32.700000000000003</v>
      </c>
      <c r="D39" s="26">
        <v>3855</v>
      </c>
      <c r="E39" s="5">
        <f t="shared" si="25"/>
        <v>19.8</v>
      </c>
      <c r="F39" s="26">
        <v>3598</v>
      </c>
      <c r="G39" s="5">
        <f t="shared" si="25"/>
        <v>12.2</v>
      </c>
      <c r="H39" s="32">
        <v>0</v>
      </c>
      <c r="I39" s="38" t="s">
        <v>59</v>
      </c>
      <c r="J39" s="29">
        <f t="shared" si="28"/>
        <v>13908</v>
      </c>
      <c r="K39" s="5">
        <f t="shared" si="26"/>
        <v>20.2</v>
      </c>
    </row>
    <row r="40" spans="1:11" x14ac:dyDescent="0.25">
      <c r="A40" s="24" t="s">
        <v>12</v>
      </c>
      <c r="B40" s="26">
        <v>13287</v>
      </c>
      <c r="C40" s="5">
        <f t="shared" si="27"/>
        <v>67.2</v>
      </c>
      <c r="D40" s="26">
        <v>15320</v>
      </c>
      <c r="E40" s="5">
        <f t="shared" si="25"/>
        <v>78.599999999999994</v>
      </c>
      <c r="F40" s="26">
        <v>25763</v>
      </c>
      <c r="G40" s="5">
        <f t="shared" si="25"/>
        <v>87.1</v>
      </c>
      <c r="H40" s="32">
        <v>0</v>
      </c>
      <c r="I40" s="38" t="s">
        <v>59</v>
      </c>
      <c r="J40" s="29">
        <f t="shared" si="28"/>
        <v>54370</v>
      </c>
      <c r="K40" s="5">
        <f t="shared" si="26"/>
        <v>79</v>
      </c>
    </row>
    <row r="41" spans="1:11" x14ac:dyDescent="0.25">
      <c r="A41" s="24" t="s">
        <v>13</v>
      </c>
      <c r="B41" s="24">
        <v>8</v>
      </c>
      <c r="C41" s="5">
        <f t="shared" si="27"/>
        <v>0</v>
      </c>
      <c r="D41" s="24">
        <v>167</v>
      </c>
      <c r="E41" s="5">
        <f t="shared" si="25"/>
        <v>0.9</v>
      </c>
      <c r="F41" s="24">
        <v>201</v>
      </c>
      <c r="G41" s="5">
        <f t="shared" si="25"/>
        <v>0.7</v>
      </c>
      <c r="H41" s="32">
        <v>0</v>
      </c>
      <c r="I41" s="38" t="s">
        <v>59</v>
      </c>
      <c r="J41" s="29">
        <f t="shared" si="28"/>
        <v>376</v>
      </c>
      <c r="K41" s="5">
        <f t="shared" si="26"/>
        <v>0.5</v>
      </c>
    </row>
    <row r="42" spans="1:11" ht="15.6" x14ac:dyDescent="0.3">
      <c r="A42" s="6" t="s">
        <v>14</v>
      </c>
      <c r="B42" s="27">
        <f>SUM(B37:B41)</f>
        <v>19767</v>
      </c>
      <c r="C42" s="8">
        <f t="shared" ref="C42:E42" si="29">SUM(C37:C41)</f>
        <v>100</v>
      </c>
      <c r="D42" s="27">
        <f>SUM(D37:D41)</f>
        <v>19497</v>
      </c>
      <c r="E42" s="8">
        <f t="shared" si="29"/>
        <v>100.1</v>
      </c>
      <c r="F42" s="27">
        <f>SUM(F37:F41)</f>
        <v>29566</v>
      </c>
      <c r="G42" s="8">
        <f t="shared" ref="G42:K42" si="30">SUM(G37:G41)</f>
        <v>100</v>
      </c>
      <c r="H42" s="31">
        <f>SUM(H37:H41)</f>
        <v>0</v>
      </c>
      <c r="I42" s="8"/>
      <c r="J42" s="31">
        <f>SUM(J37:J41)</f>
        <v>68830</v>
      </c>
      <c r="K42" s="8">
        <f t="shared" si="30"/>
        <v>99.9</v>
      </c>
    </row>
    <row r="43" spans="1:11" x14ac:dyDescent="0.25">
      <c r="A43" s="39" t="s">
        <v>60</v>
      </c>
      <c r="B43" s="24">
        <v>442</v>
      </c>
      <c r="D43" s="24">
        <v>193</v>
      </c>
      <c r="F43" s="24">
        <v>60</v>
      </c>
      <c r="H43" s="32">
        <v>0</v>
      </c>
      <c r="I43" s="33"/>
      <c r="J43" s="29">
        <f t="shared" ref="J43" si="31">SUM(B43,D43,F43,H43)</f>
        <v>695</v>
      </c>
    </row>
    <row r="44" spans="1:11" x14ac:dyDescent="0.25">
      <c r="A44" s="24" t="s">
        <v>15</v>
      </c>
      <c r="B44" s="4">
        <f>SUM(B39:B41)</f>
        <v>19750</v>
      </c>
      <c r="C44" s="5">
        <f>ROUND(100*(B44/B$42),1)</f>
        <v>99.9</v>
      </c>
      <c r="D44" s="4">
        <f>SUM(D39:D41)</f>
        <v>19342</v>
      </c>
      <c r="E44" s="5">
        <f>ROUND(100*(D44/D$42),1)</f>
        <v>99.2</v>
      </c>
      <c r="F44" s="4">
        <f>SUM(F39:F41)</f>
        <v>29562</v>
      </c>
      <c r="G44" s="5">
        <f>ROUND(100*(F44/F$42),1)</f>
        <v>100</v>
      </c>
      <c r="H44" s="34">
        <f>SUM(H39:H41)</f>
        <v>0</v>
      </c>
      <c r="I44" s="38" t="s">
        <v>59</v>
      </c>
      <c r="J44" s="34">
        <f>SUM(J39:J41)</f>
        <v>68654</v>
      </c>
      <c r="K44" s="5">
        <f t="shared" ref="K44" si="32">ROUND(100*(J44/J$42),1)</f>
        <v>99.7</v>
      </c>
    </row>
  </sheetData>
  <mergeCells count="10">
    <mergeCell ref="B35:C35"/>
    <mergeCell ref="D35:E35"/>
    <mergeCell ref="F35:G35"/>
    <mergeCell ref="H35:I35"/>
    <mergeCell ref="J35:K35"/>
    <mergeCell ref="B4:C4"/>
    <mergeCell ref="D4:E4"/>
    <mergeCell ref="F4:G4"/>
    <mergeCell ref="H4:I4"/>
    <mergeCell ref="J4:K4"/>
  </mergeCells>
  <pageMargins left="0.25" right="0.25" top="0.75" bottom="0.75" header="0.3" footer="0.3"/>
  <pageSetup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F572-0C6B-4FB0-8DCE-C43C03B57B1C}">
  <sheetPr>
    <pageSetUpPr fitToPage="1"/>
  </sheetPr>
  <dimension ref="A1:K40"/>
  <sheetViews>
    <sheetView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34.5546875" style="24" customWidth="1"/>
    <col min="2" max="2" width="10.88671875" style="24" bestFit="1" customWidth="1"/>
    <col min="3" max="3" width="9.109375" style="24" bestFit="1" customWidth="1"/>
    <col min="4" max="4" width="10.88671875" style="24" bestFit="1" customWidth="1"/>
    <col min="5" max="5" width="9.109375" style="24" bestFit="1" customWidth="1"/>
    <col min="6" max="6" width="10.88671875" style="24" bestFit="1" customWidth="1"/>
    <col min="7" max="7" width="9.109375" style="24" bestFit="1" customWidth="1"/>
    <col min="8" max="8" width="10.88671875" style="24" bestFit="1" customWidth="1"/>
    <col min="9" max="9" width="9.109375" style="24" bestFit="1" customWidth="1"/>
    <col min="10" max="10" width="10.88671875" style="24" bestFit="1" customWidth="1"/>
    <col min="11" max="11" width="9.109375" style="24" bestFit="1" customWidth="1"/>
    <col min="12" max="16384" width="8.88671875" style="24"/>
  </cols>
  <sheetData>
    <row r="1" spans="1:11" x14ac:dyDescent="0.25">
      <c r="A1" s="41" t="s">
        <v>61</v>
      </c>
    </row>
    <row r="2" spans="1:11" ht="15.6" x14ac:dyDescent="0.3">
      <c r="A2" s="2" t="s">
        <v>62</v>
      </c>
    </row>
    <row r="4" spans="1:11" ht="30" customHeight="1" x14ac:dyDescent="0.3">
      <c r="B4" s="53" t="s">
        <v>47</v>
      </c>
      <c r="C4" s="53"/>
      <c r="D4" s="54" t="s">
        <v>48</v>
      </c>
      <c r="E4" s="55"/>
      <c r="F4" s="54" t="s">
        <v>50</v>
      </c>
      <c r="G4" s="55"/>
      <c r="H4" s="54" t="s">
        <v>49</v>
      </c>
      <c r="I4" s="55"/>
      <c r="J4" s="56" t="s">
        <v>51</v>
      </c>
      <c r="K4" s="57"/>
    </row>
    <row r="5" spans="1:11" ht="15.6" x14ac:dyDescent="0.3">
      <c r="A5" s="37">
        <v>1995</v>
      </c>
      <c r="B5" s="23" t="s">
        <v>7</v>
      </c>
      <c r="C5" s="23" t="s">
        <v>8</v>
      </c>
      <c r="D5" s="28" t="s">
        <v>7</v>
      </c>
      <c r="E5" s="23" t="s">
        <v>8</v>
      </c>
      <c r="F5" s="28" t="s">
        <v>7</v>
      </c>
      <c r="G5" s="23" t="s">
        <v>8</v>
      </c>
      <c r="H5" s="28" t="s">
        <v>7</v>
      </c>
      <c r="I5" s="23" t="s">
        <v>8</v>
      </c>
      <c r="J5" s="28" t="s">
        <v>7</v>
      </c>
      <c r="K5" s="23" t="s">
        <v>8</v>
      </c>
    </row>
    <row r="6" spans="1:11" x14ac:dyDescent="0.25">
      <c r="A6" s="24" t="s">
        <v>9</v>
      </c>
      <c r="B6" s="26">
        <v>51037</v>
      </c>
      <c r="C6" s="5">
        <f>ROUND(100*(B6/B$10),1)</f>
        <v>17.399999999999999</v>
      </c>
      <c r="D6" s="29">
        <v>43453</v>
      </c>
      <c r="E6" s="30">
        <f>ROUND(100*(D6/D$10),1)</f>
        <v>25</v>
      </c>
      <c r="F6" s="29">
        <v>96790</v>
      </c>
      <c r="G6" s="30">
        <f>ROUND(100*(F6/F$10),1)</f>
        <v>38.5</v>
      </c>
      <c r="H6" s="29">
        <v>97893</v>
      </c>
      <c r="I6" s="30">
        <f>ROUND(100*(H6/H$10),1)</f>
        <v>42.2</v>
      </c>
      <c r="J6" s="29">
        <f>SUM(B6,D6,F6,H6)</f>
        <v>289173</v>
      </c>
      <c r="K6" s="30">
        <f>ROUND(100*(J6/J$10),1)</f>
        <v>30.4</v>
      </c>
    </row>
    <row r="7" spans="1:11" x14ac:dyDescent="0.25">
      <c r="A7" s="24" t="s">
        <v>10</v>
      </c>
      <c r="B7" s="26">
        <v>12414</v>
      </c>
      <c r="C7" s="5">
        <f>ROUND(100*(B7/B$10),1)</f>
        <v>4.2</v>
      </c>
      <c r="D7" s="29">
        <v>25385</v>
      </c>
      <c r="E7" s="30">
        <f>ROUND(100*(D7/D$10),1)</f>
        <v>14.6</v>
      </c>
      <c r="F7" s="29">
        <v>38652</v>
      </c>
      <c r="G7" s="30">
        <f>ROUND(100*(F7/F$10),1)</f>
        <v>15.4</v>
      </c>
      <c r="H7" s="29">
        <v>35080</v>
      </c>
      <c r="I7" s="30">
        <f>ROUND(100*(H7/H$10),1)</f>
        <v>15.1</v>
      </c>
      <c r="J7" s="29">
        <f t="shared" ref="J7:J11" si="0">SUM(B7,D7,F7,H7)</f>
        <v>111531</v>
      </c>
      <c r="K7" s="30">
        <f>ROUND(100*(J7/J$10),1)</f>
        <v>11.7</v>
      </c>
    </row>
    <row r="8" spans="1:11" x14ac:dyDescent="0.25">
      <c r="A8" s="24" t="s">
        <v>11</v>
      </c>
      <c r="B8" s="26">
        <v>42385</v>
      </c>
      <c r="C8" s="5">
        <f>ROUND(100*(B8/B$10),1)</f>
        <v>14.5</v>
      </c>
      <c r="D8" s="29">
        <v>36497</v>
      </c>
      <c r="E8" s="30">
        <f>ROUND(100*(D8/D$10),1)</f>
        <v>21</v>
      </c>
      <c r="F8" s="29">
        <v>29209</v>
      </c>
      <c r="G8" s="30">
        <f>ROUND(100*(F8/F$10),1)</f>
        <v>11.6</v>
      </c>
      <c r="H8" s="29">
        <v>51749</v>
      </c>
      <c r="I8" s="30">
        <f>ROUND(100*(H8/H$10),1)</f>
        <v>22.3</v>
      </c>
      <c r="J8" s="29">
        <f t="shared" si="0"/>
        <v>159840</v>
      </c>
      <c r="K8" s="30">
        <f>ROUND(100*(J8/J$10),1)</f>
        <v>16.8</v>
      </c>
    </row>
    <row r="9" spans="1:11" x14ac:dyDescent="0.25">
      <c r="A9" s="24" t="s">
        <v>12</v>
      </c>
      <c r="B9" s="26">
        <v>186799</v>
      </c>
      <c r="C9" s="5">
        <f>ROUND(100*(B9/B$10),1)</f>
        <v>63.8</v>
      </c>
      <c r="D9" s="29">
        <v>68671</v>
      </c>
      <c r="E9" s="30">
        <f>ROUND(100*(D9/D$10),1)</f>
        <v>39.5</v>
      </c>
      <c r="F9" s="29">
        <v>86515</v>
      </c>
      <c r="G9" s="30">
        <f>ROUND(100*(F9/F$10),1)</f>
        <v>34.4</v>
      </c>
      <c r="H9" s="29">
        <v>47216</v>
      </c>
      <c r="I9" s="30">
        <f>ROUND(100*(H9/H$10),1)</f>
        <v>20.399999999999999</v>
      </c>
      <c r="J9" s="29">
        <f t="shared" si="0"/>
        <v>389201</v>
      </c>
      <c r="K9" s="30">
        <f>ROUND(100*(J9/J$10),1)</f>
        <v>41</v>
      </c>
    </row>
    <row r="10" spans="1:11" ht="15.6" x14ac:dyDescent="0.3">
      <c r="A10" s="6" t="s">
        <v>14</v>
      </c>
      <c r="B10" s="27">
        <f t="shared" ref="B10:K10" si="1">SUM(B6:B9)</f>
        <v>292635</v>
      </c>
      <c r="C10" s="8">
        <f t="shared" si="1"/>
        <v>99.899999999999991</v>
      </c>
      <c r="D10" s="31">
        <f t="shared" si="1"/>
        <v>174006</v>
      </c>
      <c r="E10" s="8">
        <f t="shared" si="1"/>
        <v>100.1</v>
      </c>
      <c r="F10" s="31">
        <f t="shared" si="1"/>
        <v>251166</v>
      </c>
      <c r="G10" s="8">
        <f t="shared" si="1"/>
        <v>99.9</v>
      </c>
      <c r="H10" s="31">
        <f t="shared" si="1"/>
        <v>231938</v>
      </c>
      <c r="I10" s="8">
        <f t="shared" si="1"/>
        <v>100</v>
      </c>
      <c r="J10" s="31">
        <f t="shared" si="1"/>
        <v>949745</v>
      </c>
      <c r="K10" s="8">
        <f t="shared" si="1"/>
        <v>99.899999999999991</v>
      </c>
    </row>
    <row r="11" spans="1:11" x14ac:dyDescent="0.25">
      <c r="A11" s="39" t="s">
        <v>60</v>
      </c>
      <c r="B11" s="26">
        <v>1452</v>
      </c>
      <c r="D11" s="29">
        <v>1723</v>
      </c>
      <c r="E11" s="33"/>
      <c r="F11" s="32">
        <v>682</v>
      </c>
      <c r="G11" s="33"/>
      <c r="H11" s="32">
        <v>125</v>
      </c>
      <c r="I11" s="33"/>
      <c r="J11" s="29">
        <f t="shared" si="0"/>
        <v>3982</v>
      </c>
      <c r="K11" s="33"/>
    </row>
    <row r="12" spans="1:11" x14ac:dyDescent="0.25">
      <c r="A12" s="41" t="s">
        <v>41</v>
      </c>
      <c r="B12" s="4">
        <f>SUM(B8:B9)</f>
        <v>229184</v>
      </c>
      <c r="C12" s="5">
        <f>100*(B12/B$10)</f>
        <v>78.317357800673193</v>
      </c>
      <c r="D12" s="34">
        <f>SUM(D8:D9)</f>
        <v>105168</v>
      </c>
      <c r="E12" s="30">
        <f>100*(D12/D$10)</f>
        <v>60.43929519671736</v>
      </c>
      <c r="F12" s="34">
        <f>SUM(F8:F9)</f>
        <v>115724</v>
      </c>
      <c r="G12" s="30">
        <f>100*(F12/F$10)</f>
        <v>46.074707563921869</v>
      </c>
      <c r="H12" s="34">
        <f>SUM(H8:H9)</f>
        <v>98965</v>
      </c>
      <c r="I12" s="30">
        <f>100*(H12/H$10)</f>
        <v>42.668730436582194</v>
      </c>
      <c r="J12" s="34">
        <f>SUM(J8:J9)</f>
        <v>549041</v>
      </c>
      <c r="K12" s="30">
        <f>100*(J12/J$10)</f>
        <v>57.80930670864285</v>
      </c>
    </row>
    <row r="13" spans="1:11" x14ac:dyDescent="0.25">
      <c r="D13" s="32"/>
      <c r="E13" s="33"/>
      <c r="F13" s="32"/>
      <c r="G13" s="33"/>
      <c r="H13" s="32"/>
      <c r="I13" s="33"/>
      <c r="J13" s="32"/>
      <c r="K13" s="33"/>
    </row>
    <row r="14" spans="1:11" ht="15.6" x14ac:dyDescent="0.3">
      <c r="A14" s="37">
        <v>2005</v>
      </c>
      <c r="B14" s="23" t="s">
        <v>7</v>
      </c>
      <c r="C14" s="23" t="s">
        <v>8</v>
      </c>
      <c r="D14" s="28" t="s">
        <v>7</v>
      </c>
      <c r="E14" s="23" t="s">
        <v>8</v>
      </c>
      <c r="F14" s="28" t="s">
        <v>7</v>
      </c>
      <c r="G14" s="23" t="s">
        <v>8</v>
      </c>
      <c r="H14" s="28" t="s">
        <v>7</v>
      </c>
      <c r="I14" s="23" t="s">
        <v>8</v>
      </c>
      <c r="J14" s="28" t="s">
        <v>7</v>
      </c>
      <c r="K14" s="23" t="s">
        <v>8</v>
      </c>
    </row>
    <row r="15" spans="1:11" x14ac:dyDescent="0.25">
      <c r="A15" s="24" t="s">
        <v>9</v>
      </c>
      <c r="B15" s="26">
        <v>48781</v>
      </c>
      <c r="C15" s="5">
        <f>ROUND(100*(B15/B$19),1)</f>
        <v>12.5</v>
      </c>
      <c r="D15" s="29">
        <v>42283</v>
      </c>
      <c r="E15" s="30">
        <f>ROUND(100*(D15/D$19),1)</f>
        <v>19.100000000000001</v>
      </c>
      <c r="F15" s="29">
        <v>74735</v>
      </c>
      <c r="G15" s="30">
        <f>ROUND(100*(F15/F$19),1)</f>
        <v>23.4</v>
      </c>
      <c r="H15" s="29">
        <v>122346</v>
      </c>
      <c r="I15" s="30">
        <f>ROUND(100*(H15/H$19),1)</f>
        <v>35.1</v>
      </c>
      <c r="J15" s="29">
        <f>SUM(B15,D15,F15,H15)</f>
        <v>288145</v>
      </c>
      <c r="K15" s="30">
        <f>ROUND(100*(J15/J$19),1)</f>
        <v>22.5</v>
      </c>
    </row>
    <row r="16" spans="1:11" x14ac:dyDescent="0.25">
      <c r="A16" s="24" t="s">
        <v>10</v>
      </c>
      <c r="B16" s="26">
        <v>17244</v>
      </c>
      <c r="C16" s="5">
        <f>ROUND(100*(B16/B$19),1)</f>
        <v>4.4000000000000004</v>
      </c>
      <c r="D16" s="29">
        <v>26219</v>
      </c>
      <c r="E16" s="30">
        <f>ROUND(100*(D16/D$19),1)</f>
        <v>11.9</v>
      </c>
      <c r="F16" s="29">
        <v>38008</v>
      </c>
      <c r="G16" s="30">
        <f>ROUND(100*(F16/F$19),1)</f>
        <v>11.9</v>
      </c>
      <c r="H16" s="29">
        <v>50605</v>
      </c>
      <c r="I16" s="30">
        <f>ROUND(100*(H16/H$19),1)</f>
        <v>14.5</v>
      </c>
      <c r="J16" s="29">
        <f t="shared" ref="J16:J20" si="2">SUM(B16,D16,F16,H16)</f>
        <v>132076</v>
      </c>
      <c r="K16" s="30">
        <f>ROUND(100*(J16/J$19),1)</f>
        <v>10.3</v>
      </c>
    </row>
    <row r="17" spans="1:11" x14ac:dyDescent="0.25">
      <c r="A17" s="24" t="s">
        <v>11</v>
      </c>
      <c r="B17" s="26">
        <v>60268</v>
      </c>
      <c r="C17" s="5">
        <f>ROUND(100*(B17/B$19),1)</f>
        <v>15.5</v>
      </c>
      <c r="D17" s="29">
        <v>49844</v>
      </c>
      <c r="E17" s="30">
        <f>ROUND(100*(D17/D$19),1)</f>
        <v>22.5</v>
      </c>
      <c r="F17" s="29">
        <v>38472</v>
      </c>
      <c r="G17" s="30">
        <f>ROUND(100*(F17/F$19),1)</f>
        <v>12.1</v>
      </c>
      <c r="H17" s="29">
        <v>88690</v>
      </c>
      <c r="I17" s="30">
        <f>ROUND(100*(H17/H$19),1)</f>
        <v>25.4</v>
      </c>
      <c r="J17" s="29">
        <f t="shared" si="2"/>
        <v>237274</v>
      </c>
      <c r="K17" s="30">
        <f>ROUND(100*(J17/J$19),1)</f>
        <v>18.600000000000001</v>
      </c>
    </row>
    <row r="18" spans="1:11" x14ac:dyDescent="0.25">
      <c r="A18" s="24" t="s">
        <v>12</v>
      </c>
      <c r="B18" s="26">
        <v>263334</v>
      </c>
      <c r="C18" s="5">
        <f>ROUND(100*(B18/B$19),1)</f>
        <v>67.599999999999994</v>
      </c>
      <c r="D18" s="29">
        <v>102706</v>
      </c>
      <c r="E18" s="30">
        <f>ROUND(100*(D18/D$19),1)</f>
        <v>46.5</v>
      </c>
      <c r="F18" s="29">
        <v>167886</v>
      </c>
      <c r="G18" s="30">
        <f>ROUND(100*(F18/F$19),1)</f>
        <v>52.6</v>
      </c>
      <c r="H18" s="29">
        <v>86906</v>
      </c>
      <c r="I18" s="30">
        <f>ROUND(100*(H18/H$19),1)</f>
        <v>24.9</v>
      </c>
      <c r="J18" s="29">
        <f t="shared" si="2"/>
        <v>620832</v>
      </c>
      <c r="K18" s="30">
        <f>ROUND(100*(J18/J$19),1)</f>
        <v>48.6</v>
      </c>
    </row>
    <row r="19" spans="1:11" ht="15.6" x14ac:dyDescent="0.3">
      <c r="A19" s="6" t="s">
        <v>14</v>
      </c>
      <c r="B19" s="27">
        <f t="shared" ref="B19:K19" si="3">SUM(B15:B18)</f>
        <v>389627</v>
      </c>
      <c r="C19" s="8">
        <f t="shared" si="3"/>
        <v>100</v>
      </c>
      <c r="D19" s="31">
        <f t="shared" si="3"/>
        <v>221052</v>
      </c>
      <c r="E19" s="8">
        <f t="shared" si="3"/>
        <v>100</v>
      </c>
      <c r="F19" s="31">
        <f t="shared" si="3"/>
        <v>319101</v>
      </c>
      <c r="G19" s="8">
        <f t="shared" si="3"/>
        <v>100</v>
      </c>
      <c r="H19" s="31">
        <f t="shared" si="3"/>
        <v>348547</v>
      </c>
      <c r="I19" s="8">
        <f t="shared" si="3"/>
        <v>99.9</v>
      </c>
      <c r="J19" s="31">
        <f t="shared" si="3"/>
        <v>1278327</v>
      </c>
      <c r="K19" s="8">
        <f t="shared" si="3"/>
        <v>100</v>
      </c>
    </row>
    <row r="20" spans="1:11" x14ac:dyDescent="0.25">
      <c r="A20" s="39" t="s">
        <v>60</v>
      </c>
      <c r="B20" s="26">
        <v>1646</v>
      </c>
      <c r="D20" s="29">
        <v>1519</v>
      </c>
      <c r="E20" s="33"/>
      <c r="F20" s="32">
        <v>638</v>
      </c>
      <c r="G20" s="33"/>
      <c r="H20" s="32">
        <v>199</v>
      </c>
      <c r="I20" s="33"/>
      <c r="J20" s="29">
        <f t="shared" si="2"/>
        <v>4002</v>
      </c>
      <c r="K20" s="33"/>
    </row>
    <row r="21" spans="1:11" x14ac:dyDescent="0.25">
      <c r="A21" s="41" t="s">
        <v>41</v>
      </c>
      <c r="B21" s="4">
        <f>SUM(B17:B18)</f>
        <v>323602</v>
      </c>
      <c r="C21" s="5">
        <f t="shared" ref="C21:E21" si="4">ROUND(100*(B21/B$19),1)</f>
        <v>83.1</v>
      </c>
      <c r="D21" s="34">
        <f>SUM(D17:D18)</f>
        <v>152550</v>
      </c>
      <c r="E21" s="30">
        <f t="shared" si="4"/>
        <v>69</v>
      </c>
      <c r="F21" s="34">
        <f>SUM(F17:F18)</f>
        <v>206358</v>
      </c>
      <c r="G21" s="30">
        <f t="shared" ref="G21:I21" si="5">ROUND(100*(F21/F$19),1)</f>
        <v>64.7</v>
      </c>
      <c r="H21" s="34">
        <f>SUM(H17:H18)</f>
        <v>175596</v>
      </c>
      <c r="I21" s="30">
        <f t="shared" si="5"/>
        <v>50.4</v>
      </c>
      <c r="J21" s="34">
        <f>SUM(J17:J18)</f>
        <v>858106</v>
      </c>
      <c r="K21" s="30">
        <f t="shared" ref="K21" si="6">ROUND(100*(J21/J$19),1)</f>
        <v>67.099999999999994</v>
      </c>
    </row>
    <row r="22" spans="1:11" x14ac:dyDescent="0.25">
      <c r="D22" s="32"/>
      <c r="E22" s="33"/>
      <c r="F22" s="32"/>
      <c r="G22" s="33"/>
      <c r="H22" s="32"/>
      <c r="I22" s="33"/>
      <c r="J22" s="32"/>
      <c r="K22" s="33"/>
    </row>
    <row r="23" spans="1:11" ht="15.6" x14ac:dyDescent="0.3">
      <c r="A23" s="37">
        <v>2015</v>
      </c>
      <c r="B23" s="23" t="s">
        <v>7</v>
      </c>
      <c r="C23" s="23" t="s">
        <v>8</v>
      </c>
      <c r="D23" s="28" t="s">
        <v>7</v>
      </c>
      <c r="E23" s="23" t="s">
        <v>8</v>
      </c>
      <c r="F23" s="28" t="s">
        <v>7</v>
      </c>
      <c r="G23" s="23" t="s">
        <v>8</v>
      </c>
      <c r="H23" s="28" t="s">
        <v>7</v>
      </c>
      <c r="I23" s="23" t="s">
        <v>8</v>
      </c>
      <c r="J23" s="28" t="s">
        <v>7</v>
      </c>
      <c r="K23" s="23" t="s">
        <v>8</v>
      </c>
    </row>
    <row r="24" spans="1:11" x14ac:dyDescent="0.25">
      <c r="A24" s="24" t="s">
        <v>9</v>
      </c>
      <c r="B24" s="26">
        <v>50543</v>
      </c>
      <c r="C24" s="5">
        <f>ROUND(100*(B24/B$28),1)</f>
        <v>11.9</v>
      </c>
      <c r="D24" s="29">
        <v>39330</v>
      </c>
      <c r="E24" s="5">
        <f>ROUND(100*(D24/D$28),1)</f>
        <v>17.2</v>
      </c>
      <c r="F24" s="29">
        <v>80787</v>
      </c>
      <c r="G24" s="5">
        <f>ROUND(100*(F24/F$28),1)</f>
        <v>20.3</v>
      </c>
      <c r="H24" s="29">
        <v>136536</v>
      </c>
      <c r="I24" s="5">
        <f>ROUND(100*(H24/H$28),1)</f>
        <v>35</v>
      </c>
      <c r="J24" s="29">
        <f>SUM(B24,D24,F24,H24)</f>
        <v>307196</v>
      </c>
      <c r="K24" s="5">
        <f>ROUND(100*(J24/J$28),1)</f>
        <v>21.3</v>
      </c>
    </row>
    <row r="25" spans="1:11" x14ac:dyDescent="0.25">
      <c r="A25" s="24" t="s">
        <v>10</v>
      </c>
      <c r="B25" s="26">
        <v>17566</v>
      </c>
      <c r="C25" s="5">
        <f>ROUND(100*(B25/B$28),1)</f>
        <v>4.0999999999999996</v>
      </c>
      <c r="D25" s="29">
        <v>21994</v>
      </c>
      <c r="E25" s="5">
        <f>ROUND(100*(D25/D$28),1)</f>
        <v>9.6</v>
      </c>
      <c r="F25" s="29">
        <v>35492</v>
      </c>
      <c r="G25" s="5">
        <f>ROUND(100*(F25/F$28),1)</f>
        <v>8.9</v>
      </c>
      <c r="H25" s="29">
        <v>51115</v>
      </c>
      <c r="I25" s="5">
        <f>ROUND(100*(H25/H$28),1)</f>
        <v>13.1</v>
      </c>
      <c r="J25" s="29">
        <f t="shared" ref="J25:J29" si="7">SUM(B25,D25,F25,H25)</f>
        <v>126167</v>
      </c>
      <c r="K25" s="5">
        <f>ROUND(100*(J25/J$28),1)</f>
        <v>8.6999999999999993</v>
      </c>
    </row>
    <row r="26" spans="1:11" x14ac:dyDescent="0.25">
      <c r="A26" s="24" t="s">
        <v>11</v>
      </c>
      <c r="B26" s="26">
        <v>65069</v>
      </c>
      <c r="C26" s="5">
        <f>ROUND(100*(B26/B$28),1)</f>
        <v>15.3</v>
      </c>
      <c r="D26" s="29">
        <v>55502</v>
      </c>
      <c r="E26" s="5">
        <f>ROUND(100*(D26/D$28),1)</f>
        <v>24.2</v>
      </c>
      <c r="F26" s="29">
        <v>56909</v>
      </c>
      <c r="G26" s="5">
        <f>ROUND(100*(F26/F$28),1)</f>
        <v>14.3</v>
      </c>
      <c r="H26" s="29">
        <v>99920</v>
      </c>
      <c r="I26" s="5">
        <f>ROUND(100*(H26/H$28),1)</f>
        <v>25.6</v>
      </c>
      <c r="J26" s="29">
        <f t="shared" si="7"/>
        <v>277400</v>
      </c>
      <c r="K26" s="5">
        <f>ROUND(100*(J26/J$28),1)</f>
        <v>19.2</v>
      </c>
    </row>
    <row r="27" spans="1:11" x14ac:dyDescent="0.25">
      <c r="A27" s="24" t="s">
        <v>12</v>
      </c>
      <c r="B27" s="26">
        <v>293258</v>
      </c>
      <c r="C27" s="5">
        <f>ROUND(100*(B27/B$28),1)</f>
        <v>68.8</v>
      </c>
      <c r="D27" s="29">
        <v>112182</v>
      </c>
      <c r="E27" s="5">
        <f>ROUND(100*(D27/D$28),1)</f>
        <v>49</v>
      </c>
      <c r="F27" s="29">
        <v>224132</v>
      </c>
      <c r="G27" s="5">
        <f>ROUND(100*(F27/F$28),1)</f>
        <v>56.4</v>
      </c>
      <c r="H27" s="29">
        <v>102779</v>
      </c>
      <c r="I27" s="5">
        <f>ROUND(100*(H27/H$28),1)</f>
        <v>26.3</v>
      </c>
      <c r="J27" s="29">
        <f t="shared" si="7"/>
        <v>732351</v>
      </c>
      <c r="K27" s="5">
        <f>ROUND(100*(J27/J$28),1)</f>
        <v>50.7</v>
      </c>
    </row>
    <row r="28" spans="1:11" ht="15.6" x14ac:dyDescent="0.3">
      <c r="A28" s="6" t="s">
        <v>14</v>
      </c>
      <c r="B28" s="27">
        <f t="shared" ref="B28:K28" si="8">SUM(B24:B27)</f>
        <v>426436</v>
      </c>
      <c r="C28" s="8">
        <f t="shared" si="8"/>
        <v>100.1</v>
      </c>
      <c r="D28" s="27">
        <f t="shared" si="8"/>
        <v>229008</v>
      </c>
      <c r="E28" s="8">
        <f t="shared" si="8"/>
        <v>100</v>
      </c>
      <c r="F28" s="27">
        <f t="shared" si="8"/>
        <v>397320</v>
      </c>
      <c r="G28" s="8">
        <f t="shared" si="8"/>
        <v>99.9</v>
      </c>
      <c r="H28" s="27">
        <f t="shared" si="8"/>
        <v>390350</v>
      </c>
      <c r="I28" s="8">
        <f t="shared" si="8"/>
        <v>100</v>
      </c>
      <c r="J28" s="31">
        <f t="shared" si="8"/>
        <v>1443114</v>
      </c>
      <c r="K28" s="8">
        <f t="shared" si="8"/>
        <v>99.9</v>
      </c>
    </row>
    <row r="29" spans="1:11" x14ac:dyDescent="0.25">
      <c r="A29" s="39" t="s">
        <v>60</v>
      </c>
      <c r="B29" s="26">
        <v>1996</v>
      </c>
      <c r="D29" s="26">
        <v>1719</v>
      </c>
      <c r="F29" s="24">
        <v>787</v>
      </c>
      <c r="H29" s="24">
        <v>220</v>
      </c>
      <c r="J29" s="29">
        <f t="shared" si="7"/>
        <v>4722</v>
      </c>
      <c r="K29" s="33"/>
    </row>
    <row r="30" spans="1:11" x14ac:dyDescent="0.25">
      <c r="A30" s="41" t="s">
        <v>41</v>
      </c>
      <c r="B30" s="4">
        <f>SUM(B26:B27)</f>
        <v>358327</v>
      </c>
      <c r="C30" s="5">
        <f>ROUND(100*(B30/B$28),1)</f>
        <v>84</v>
      </c>
      <c r="D30" s="4">
        <f>SUM(D26:D27)</f>
        <v>167684</v>
      </c>
      <c r="E30" s="5">
        <f>ROUND(100*(D30/D$28),1)</f>
        <v>73.2</v>
      </c>
      <c r="F30" s="4">
        <f>SUM(F26:F27)</f>
        <v>281041</v>
      </c>
      <c r="G30" s="5">
        <f>ROUND(100*(F30/F$28),1)</f>
        <v>70.7</v>
      </c>
      <c r="H30" s="4">
        <f>SUM(H26:H27)</f>
        <v>202699</v>
      </c>
      <c r="I30" s="5">
        <f>ROUND(100*(H30/H$28),1)</f>
        <v>51.9</v>
      </c>
      <c r="J30" s="34">
        <f>SUM(J26:J27)</f>
        <v>1009751</v>
      </c>
      <c r="K30" s="5">
        <f t="shared" ref="K30" si="9">ROUND(100*(J30/J$28),1)</f>
        <v>70</v>
      </c>
    </row>
    <row r="32" spans="1:11" ht="30" customHeight="1" x14ac:dyDescent="0.3">
      <c r="B32" s="53" t="s">
        <v>47</v>
      </c>
      <c r="C32" s="53"/>
      <c r="D32" s="54" t="s">
        <v>48</v>
      </c>
      <c r="E32" s="55"/>
      <c r="F32" s="54" t="s">
        <v>50</v>
      </c>
      <c r="G32" s="55"/>
      <c r="H32" s="54" t="s">
        <v>49</v>
      </c>
      <c r="I32" s="55"/>
      <c r="J32" s="56" t="s">
        <v>51</v>
      </c>
      <c r="K32" s="57"/>
    </row>
    <row r="33" spans="1:11" ht="15.6" x14ac:dyDescent="0.3">
      <c r="A33" s="37">
        <v>2019</v>
      </c>
      <c r="B33" s="23" t="s">
        <v>7</v>
      </c>
      <c r="C33" s="23" t="s">
        <v>8</v>
      </c>
      <c r="D33" s="28" t="s">
        <v>7</v>
      </c>
      <c r="E33" s="23" t="s">
        <v>8</v>
      </c>
      <c r="F33" s="28" t="s">
        <v>7</v>
      </c>
      <c r="G33" s="23" t="s">
        <v>8</v>
      </c>
      <c r="H33" s="28" t="s">
        <v>7</v>
      </c>
      <c r="I33" s="23" t="s">
        <v>8</v>
      </c>
      <c r="J33" s="28" t="s">
        <v>7</v>
      </c>
      <c r="K33" s="23" t="s">
        <v>8</v>
      </c>
    </row>
    <row r="34" spans="1:11" x14ac:dyDescent="0.25">
      <c r="A34" s="24" t="s">
        <v>9</v>
      </c>
      <c r="B34" s="26">
        <v>47436</v>
      </c>
      <c r="C34" s="5">
        <f>ROUND(100*(B34/B$38),1)</f>
        <v>12.1</v>
      </c>
      <c r="D34" s="26">
        <v>37020</v>
      </c>
      <c r="E34" s="5">
        <f>ROUND(100*(D34/D$38),1)</f>
        <v>16.7</v>
      </c>
      <c r="F34" s="26">
        <v>79712</v>
      </c>
      <c r="G34" s="5">
        <f>ROUND(100*(F34/F$38),1)</f>
        <v>20.3</v>
      </c>
      <c r="H34" s="26">
        <v>138661</v>
      </c>
      <c r="I34" s="5">
        <f>ROUND(100*(H34/H$38),1)</f>
        <v>32.9</v>
      </c>
      <c r="J34" s="29">
        <f>SUM(B34,D34,F34,H34)</f>
        <v>302829</v>
      </c>
      <c r="K34" s="5">
        <f>ROUND(100*(J34/J$38),1)</f>
        <v>21.2</v>
      </c>
    </row>
    <row r="35" spans="1:11" x14ac:dyDescent="0.25">
      <c r="A35" s="24" t="s">
        <v>10</v>
      </c>
      <c r="B35" s="26">
        <v>18509</v>
      </c>
      <c r="C35" s="5">
        <f>ROUND(100*(B35/B$38),1)</f>
        <v>4.7</v>
      </c>
      <c r="D35" s="26">
        <v>21524</v>
      </c>
      <c r="E35" s="5">
        <f>ROUND(100*(D35/D$38),1)</f>
        <v>9.6999999999999993</v>
      </c>
      <c r="F35" s="26">
        <v>35646</v>
      </c>
      <c r="G35" s="5">
        <f>ROUND(100*(F35/F$38),1)</f>
        <v>9.1</v>
      </c>
      <c r="H35" s="26">
        <v>53627</v>
      </c>
      <c r="I35" s="5">
        <f>ROUND(100*(H35/H$38),1)</f>
        <v>12.7</v>
      </c>
      <c r="J35" s="29">
        <f t="shared" ref="J35:J37" si="10">SUM(B35,D35,F35,H35)</f>
        <v>129306</v>
      </c>
      <c r="K35" s="5">
        <f>ROUND(100*(J35/J$38),1)</f>
        <v>9.1</v>
      </c>
    </row>
    <row r="36" spans="1:11" x14ac:dyDescent="0.25">
      <c r="A36" s="24" t="s">
        <v>11</v>
      </c>
      <c r="B36" s="26">
        <v>63781</v>
      </c>
      <c r="C36" s="5">
        <f>ROUND(100*(B36/B$38),1)</f>
        <v>16.3</v>
      </c>
      <c r="D36" s="26">
        <v>56893</v>
      </c>
      <c r="E36" s="5">
        <f>ROUND(100*(D36/D$38),1)</f>
        <v>25.6</v>
      </c>
      <c r="F36" s="26">
        <v>61863</v>
      </c>
      <c r="G36" s="5">
        <f>ROUND(100*(F36/F$38),1)</f>
        <v>15.7</v>
      </c>
      <c r="H36" s="26">
        <v>117890</v>
      </c>
      <c r="I36" s="5">
        <f>ROUND(100*(H36/H$38),1)</f>
        <v>28</v>
      </c>
      <c r="J36" s="29">
        <f t="shared" si="10"/>
        <v>300427</v>
      </c>
      <c r="K36" s="5">
        <f>ROUND(100*(J36/J$38),1)</f>
        <v>21</v>
      </c>
    </row>
    <row r="37" spans="1:11" x14ac:dyDescent="0.25">
      <c r="A37" s="24" t="s">
        <v>12</v>
      </c>
      <c r="B37" s="26">
        <v>261123</v>
      </c>
      <c r="C37" s="5">
        <f>ROUND(100*(B37/B$38),1)</f>
        <v>66.8</v>
      </c>
      <c r="D37" s="26">
        <v>106617</v>
      </c>
      <c r="E37" s="5">
        <f>ROUND(100*(D37/D$38),1)</f>
        <v>48</v>
      </c>
      <c r="F37" s="26">
        <v>215756</v>
      </c>
      <c r="G37" s="5">
        <f>ROUND(100*(F37/F$38),1)</f>
        <v>54.9</v>
      </c>
      <c r="H37" s="26">
        <v>111362</v>
      </c>
      <c r="I37" s="5">
        <f>ROUND(100*(H37/H$38),1)</f>
        <v>26.4</v>
      </c>
      <c r="J37" s="29">
        <f t="shared" si="10"/>
        <v>694858</v>
      </c>
      <c r="K37" s="5">
        <f>ROUND(100*(J37/J$38),1)</f>
        <v>48.7</v>
      </c>
    </row>
    <row r="38" spans="1:11" ht="15.6" x14ac:dyDescent="0.3">
      <c r="A38" s="6" t="s">
        <v>14</v>
      </c>
      <c r="B38" s="27">
        <f t="shared" ref="B38:K38" si="11">SUM(B34:B37)</f>
        <v>390849</v>
      </c>
      <c r="C38" s="8">
        <f t="shared" si="11"/>
        <v>99.9</v>
      </c>
      <c r="D38" s="27">
        <f t="shared" si="11"/>
        <v>222054</v>
      </c>
      <c r="E38" s="8">
        <f t="shared" si="11"/>
        <v>100</v>
      </c>
      <c r="F38" s="27">
        <f t="shared" si="11"/>
        <v>392977</v>
      </c>
      <c r="G38" s="8">
        <f t="shared" si="11"/>
        <v>100</v>
      </c>
      <c r="H38" s="27">
        <f t="shared" si="11"/>
        <v>421540</v>
      </c>
      <c r="I38" s="8">
        <f t="shared" si="11"/>
        <v>100</v>
      </c>
      <c r="J38" s="31">
        <f t="shared" si="11"/>
        <v>1427420</v>
      </c>
      <c r="K38" s="8">
        <f t="shared" si="11"/>
        <v>100</v>
      </c>
    </row>
    <row r="39" spans="1:11" x14ac:dyDescent="0.25">
      <c r="A39" s="39" t="s">
        <v>60</v>
      </c>
      <c r="B39" s="26">
        <v>1602</v>
      </c>
      <c r="D39" s="26">
        <v>1470</v>
      </c>
      <c r="F39" s="24">
        <v>785</v>
      </c>
      <c r="H39" s="24">
        <v>220</v>
      </c>
      <c r="J39" s="29">
        <f t="shared" ref="J39" si="12">SUM(B39,D39,F39,H39)</f>
        <v>4077</v>
      </c>
    </row>
    <row r="40" spans="1:11" x14ac:dyDescent="0.25">
      <c r="A40" s="41" t="s">
        <v>41</v>
      </c>
      <c r="B40" s="4">
        <f>SUM(B36:B37)</f>
        <v>324904</v>
      </c>
      <c r="C40" s="5">
        <f>ROUND(100*(B40/B$38),1)</f>
        <v>83.1</v>
      </c>
      <c r="D40" s="4">
        <f>SUM(D36:D37)</f>
        <v>163510</v>
      </c>
      <c r="E40" s="5">
        <f>ROUND(100*(D40/D$38),1)</f>
        <v>73.599999999999994</v>
      </c>
      <c r="F40" s="4">
        <f>SUM(F36:F37)</f>
        <v>277619</v>
      </c>
      <c r="G40" s="5">
        <f>ROUND(100*(F40/F$38),1)</f>
        <v>70.599999999999994</v>
      </c>
      <c r="H40" s="4">
        <f>SUM(H36:H37)</f>
        <v>229252</v>
      </c>
      <c r="I40" s="5">
        <f>ROUND(100*(H40/H$38),1)</f>
        <v>54.4</v>
      </c>
      <c r="J40" s="34">
        <f>SUM(J36:J37)</f>
        <v>995285</v>
      </c>
      <c r="K40" s="5">
        <f t="shared" ref="K40" si="13">ROUND(100*(J40/J$38),1)</f>
        <v>69.7</v>
      </c>
    </row>
  </sheetData>
  <mergeCells count="10">
    <mergeCell ref="B4:C4"/>
    <mergeCell ref="D4:E4"/>
    <mergeCell ref="F4:G4"/>
    <mergeCell ref="H4:I4"/>
    <mergeCell ref="J4:K4"/>
    <mergeCell ref="B32:C32"/>
    <mergeCell ref="D32:E32"/>
    <mergeCell ref="F32:G32"/>
    <mergeCell ref="H32:I32"/>
    <mergeCell ref="J32:K32"/>
  </mergeCells>
  <pageMargins left="0.25" right="0.25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Table1</vt:lpstr>
      <vt:lpstr>Table2</vt:lpstr>
      <vt:lpstr>Table 3</vt:lpstr>
      <vt:lpstr>Table 4</vt:lpstr>
      <vt:lpstr>Table 5</vt:lpstr>
      <vt:lpstr>Table 6.1</vt:lpstr>
      <vt:lpstr>Table 6.2</vt:lpstr>
      <vt:lpstr>Table 6.3</vt:lpstr>
      <vt:lpstr>Table 7</vt:lpstr>
      <vt:lpstr>Table 8.1</vt:lpstr>
      <vt:lpstr>Table 8.2</vt:lpstr>
      <vt:lpstr>Table 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W. Curtis</dc:creator>
  <cp:lastModifiedBy>John W. Curtis</cp:lastModifiedBy>
  <cp:lastPrinted>2021-11-30T18:47:43Z</cp:lastPrinted>
  <dcterms:created xsi:type="dcterms:W3CDTF">2021-08-17T14:11:30Z</dcterms:created>
  <dcterms:modified xsi:type="dcterms:W3CDTF">2021-12-14T19:31:55Z</dcterms:modified>
</cp:coreProperties>
</file>