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chartsheets/sheet1.xml" ContentType="application/vnd.openxmlformats-officedocument.spreadsheetml.chartsheet+xml"/>
  <Override PartName="/xl/worksheets/sheet1.xml" ContentType="application/vnd.openxmlformats-officedocument.spreadsheetml.worksheet+xml"/>
  <Override PartName="/xl/chartsheets/sheet2.xml" ContentType="application/vnd.openxmlformats-officedocument.spreadsheetml.chartsheet+xml"/>
  <Override PartName="/xl/worksheets/sheet2.xml" ContentType="application/vnd.openxmlformats-officedocument.spreadsheetml.worksheet+xml"/>
  <Override PartName="/xl/chartsheets/sheet3.xml" ContentType="application/vnd.openxmlformats-officedocument.spreadsheetml.chartsheet+xml"/>
  <Override PartName="/xl/worksheets/sheet3.xml" ContentType="application/vnd.openxmlformats-officedocument.spreadsheetml.worksheet+xml"/>
  <Override PartName="/xl/chartsheets/sheet4.xml" ContentType="application/vnd.openxmlformats-officedocument.spreadsheetml.chartsheet+xml"/>
  <Override PartName="/xl/worksheets/sheet4.xml" ContentType="application/vnd.openxmlformats-officedocument.spreadsheetml.worksheet+xml"/>
  <Override PartName="/xl/chartsheets/sheet5.xml" ContentType="application/vnd.openxmlformats-officedocument.spreadsheetml.chartsheet+xml"/>
  <Override PartName="/xl/worksheets/sheet5.xml" ContentType="application/vnd.openxmlformats-officedocument.spreadsheetml.worksheet+xml"/>
  <Override PartName="/xl/chartsheets/sheet6.xml" ContentType="application/vnd.openxmlformats-officedocument.spreadsheetml.chartsheet+xml"/>
  <Override PartName="/xl/worksheets/sheet6.xml" ContentType="application/vnd.openxmlformats-officedocument.spreadsheetml.worksheet+xml"/>
  <Override PartName="/xl/chartsheets/sheet7.xml" ContentType="application/vnd.openxmlformats-officedocument.spreadsheetml.chartsheet+xml"/>
  <Override PartName="/xl/worksheets/sheet7.xml" ContentType="application/vnd.openxmlformats-officedocument.spreadsheetml.worksheet+xml"/>
  <Override PartName="/xl/chartsheets/sheet8.xml" ContentType="application/vnd.openxmlformats-officedocument.spreadsheetml.chartsheet+xml"/>
  <Override PartName="/xl/worksheets/sheet8.xml" ContentType="application/vnd.openxmlformats-officedocument.spreadsheetml.worksheet+xml"/>
  <Override PartName="/xl/chartsheets/sheet9.xml" ContentType="application/vnd.openxmlformats-officedocument.spreadsheetml.chartsheet+xml"/>
  <Override PartName="/xl/worksheets/sheet9.xml" ContentType="application/vnd.openxmlformats-officedocument.spreadsheetml.worksheet+xml"/>
  <Override PartName="/xl/chartsheets/sheet10.xml" ContentType="application/vnd.openxmlformats-officedocument.spreadsheetml.chartsheet+xml"/>
  <Override PartName="/xl/worksheets/sheet10.xml" ContentType="application/vnd.openxmlformats-officedocument.spreadsheetml.worksheet+xml"/>
  <Override PartName="/xl/chartsheets/sheet11.xml" ContentType="application/vnd.openxmlformats-officedocument.spreadsheetml.chart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ml.chartshapes+xml"/>
  <Override PartName="/xl/drawings/drawing10.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1.xml" ContentType="application/vnd.openxmlformats-officedocument.drawingml.chartshapes+xml"/>
  <Override PartName="/xl/drawings/drawing12.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3.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johnw\Documents\CSAL\Spencer\Drafts2021\Rep1-DivTrend\"/>
    </mc:Choice>
  </mc:AlternateContent>
  <xr:revisionPtr revIDLastSave="0" documentId="13_ncr:1_{3C5B93B4-E62F-49E6-A166-71C273A903DF}" xr6:coauthVersionLast="46" xr6:coauthVersionMax="46" xr10:uidLastSave="{00000000-0000-0000-0000-000000000000}"/>
  <bookViews>
    <workbookView xWindow="-108" yWindow="-108" windowWidth="23256" windowHeight="12456" xr2:uid="{4E38E236-61DB-4CCC-8224-470FB2598247}"/>
  </bookViews>
  <sheets>
    <sheet name="Figure1" sheetId="2" r:id="rId1"/>
    <sheet name="Fig1 data" sheetId="1" r:id="rId2"/>
    <sheet name="Figure2" sheetId="20" r:id="rId3"/>
    <sheet name="Fig2 data" sheetId="19" r:id="rId4"/>
    <sheet name="Figure3" sheetId="4" r:id="rId5"/>
    <sheet name="Fig3 data" sheetId="3" r:id="rId6"/>
    <sheet name="Figure4" sheetId="6" r:id="rId7"/>
    <sheet name="Fig4 data" sheetId="5" r:id="rId8"/>
    <sheet name="Figure5" sheetId="8" r:id="rId9"/>
    <sheet name="Fig5 data" sheetId="7" r:id="rId10"/>
    <sheet name="Figure6" sheetId="18" r:id="rId11"/>
    <sheet name="Fig6 data" sheetId="17" r:id="rId12"/>
    <sheet name="Figure7" sheetId="10" r:id="rId13"/>
    <sheet name="Fig7 data" sheetId="9" r:id="rId14"/>
    <sheet name="Figure 8" sheetId="22" r:id="rId15"/>
    <sheet name="Fig8 data" sheetId="21" r:id="rId16"/>
    <sheet name="Figure9" sheetId="12" r:id="rId17"/>
    <sheet name="Fig9 data" sheetId="11" r:id="rId18"/>
    <sheet name="Figure10" sheetId="14" r:id="rId19"/>
    <sheet name="Fig10 data" sheetId="13" r:id="rId20"/>
    <sheet name="Figure11" sheetId="16" r:id="rId21"/>
    <sheet name="Fig11 data" sheetId="15" r:id="rId2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13" i="21" l="1"/>
  <c r="J14" i="21"/>
  <c r="J15" i="21"/>
  <c r="J16" i="21"/>
  <c r="I13" i="21"/>
  <c r="I14" i="21"/>
  <c r="I15" i="21"/>
  <c r="I16" i="21"/>
  <c r="H13" i="21"/>
  <c r="H14" i="21"/>
  <c r="H15" i="21"/>
  <c r="H16" i="21"/>
  <c r="G16" i="21"/>
  <c r="G15" i="21"/>
  <c r="G14" i="21"/>
  <c r="G13" i="21"/>
  <c r="G5" i="21"/>
  <c r="H5" i="21"/>
  <c r="I5" i="21"/>
  <c r="J5" i="21"/>
  <c r="G7" i="21"/>
  <c r="H7" i="21"/>
  <c r="I7" i="21"/>
  <c r="J7" i="21"/>
  <c r="G11" i="21"/>
  <c r="H11" i="21"/>
  <c r="I11" i="21"/>
  <c r="J11" i="21"/>
  <c r="E13" i="21"/>
  <c r="E14" i="21"/>
  <c r="E15" i="21"/>
  <c r="E16" i="21"/>
  <c r="D13" i="21"/>
  <c r="D14" i="21"/>
  <c r="D15" i="21"/>
  <c r="D16" i="21"/>
  <c r="C13" i="21"/>
  <c r="C14" i="21"/>
  <c r="C15" i="21"/>
  <c r="C16" i="21"/>
  <c r="C7" i="21"/>
  <c r="D7" i="21"/>
  <c r="E7" i="21"/>
  <c r="C5" i="21"/>
  <c r="C11" i="21"/>
  <c r="D11" i="21"/>
  <c r="E11" i="21"/>
  <c r="D5" i="21"/>
  <c r="E5" i="21"/>
  <c r="B14" i="21"/>
  <c r="B15" i="21"/>
  <c r="B16" i="21"/>
  <c r="B13" i="21"/>
  <c r="B11" i="21"/>
  <c r="B7" i="21"/>
  <c r="B5" i="21"/>
  <c r="D7" i="9" l="1"/>
  <c r="D5" i="9"/>
  <c r="D6" i="9"/>
  <c r="D8" i="9"/>
  <c r="D9" i="9"/>
  <c r="D4" i="9"/>
  <c r="G7" i="5" l="1"/>
  <c r="C12" i="15" l="1"/>
  <c r="C13" i="15"/>
  <c r="B13" i="15"/>
  <c r="B12" i="15"/>
  <c r="C12" i="5" l="1"/>
  <c r="D12" i="5"/>
  <c r="E12" i="5"/>
  <c r="C13" i="5"/>
  <c r="D13" i="5"/>
  <c r="E13" i="5"/>
  <c r="C14" i="5"/>
  <c r="D14" i="5"/>
  <c r="E14" i="5"/>
  <c r="C15" i="5"/>
  <c r="D15" i="5"/>
  <c r="E15" i="5"/>
  <c r="C16" i="5"/>
  <c r="D16" i="5"/>
  <c r="E16" i="5"/>
  <c r="E9" i="5"/>
  <c r="D9" i="5"/>
  <c r="C9" i="5"/>
  <c r="B9" i="5"/>
  <c r="B16" i="5" s="1"/>
  <c r="B12" i="5" l="1"/>
  <c r="B13" i="5"/>
  <c r="B14" i="5"/>
  <c r="B15" i="5"/>
  <c r="E12" i="1" l="1"/>
  <c r="E13" i="1"/>
  <c r="E14" i="1"/>
  <c r="E15" i="1"/>
  <c r="E16" i="1"/>
  <c r="E9" i="1"/>
  <c r="E8" i="1"/>
  <c r="D12" i="1"/>
  <c r="D13" i="1"/>
  <c r="D14" i="1"/>
  <c r="D15" i="1"/>
  <c r="D16" i="1"/>
  <c r="D9" i="1"/>
  <c r="D8" i="1"/>
  <c r="C12" i="1"/>
  <c r="C13" i="1"/>
  <c r="C14" i="1"/>
  <c r="C15" i="1"/>
  <c r="C16" i="1"/>
  <c r="C9" i="1"/>
  <c r="C8" i="1"/>
  <c r="B9" i="1" l="1"/>
  <c r="B16" i="1"/>
  <c r="B8" i="1"/>
  <c r="B13" i="1" l="1"/>
  <c r="B14" i="1"/>
  <c r="B15" i="1"/>
  <c r="B12" i="1"/>
</calcChain>
</file>

<file path=xl/sharedStrings.xml><?xml version="1.0" encoding="utf-8"?>
<sst xmlns="http://schemas.openxmlformats.org/spreadsheetml/2006/main" count="160" uniqueCount="73">
  <si>
    <t>Asian/Pacific Islander</t>
  </si>
  <si>
    <t>Black/African American</t>
  </si>
  <si>
    <t>Hispanic or Latinx</t>
  </si>
  <si>
    <t>White</t>
  </si>
  <si>
    <t>All Faculty</t>
  </si>
  <si>
    <t>Number</t>
  </si>
  <si>
    <t>Percent</t>
  </si>
  <si>
    <t>[From table 1; other faculty from table 3]</t>
  </si>
  <si>
    <t>"Other Race/Ethnicity" for 1995 and 2005 includes American Indian or Alaska Native, Unknown, and Nonresident Alien. For 2015 and 2019, it also includes Native Hawaiian or Pacific Islander and Two or more races.</t>
  </si>
  <si>
    <t>Notes: Percentages may not add to 100 due to rounding.</t>
  </si>
  <si>
    <t>Source: US Department of Education, National Center for Education Statistics, Integrated Postsecondary Education Data System. Custom tabulation by author.</t>
  </si>
  <si>
    <t>[From table 1]</t>
  </si>
  <si>
    <t>Tenure-line</t>
  </si>
  <si>
    <t>Contingent</t>
  </si>
  <si>
    <t>Asian</t>
  </si>
  <si>
    <t>Black or African American</t>
  </si>
  <si>
    <t>Notes</t>
  </si>
  <si>
    <t>"Tenure-line" includes full-time tenured or tenure-track. "Contingent" includes full-time non-tenure-track and part-time.</t>
  </si>
  <si>
    <t>The table includes all degree-granting institutions that reported faculty for the fall in each year.</t>
  </si>
  <si>
    <t>Fall 1995</t>
  </si>
  <si>
    <t>Fall 2019</t>
  </si>
  <si>
    <t>AAPI</t>
  </si>
  <si>
    <t>PBI</t>
  </si>
  <si>
    <t>HSI</t>
  </si>
  <si>
    <t>MSI</t>
  </si>
  <si>
    <t>Race</t>
  </si>
  <si>
    <t>PWI</t>
  </si>
  <si>
    <t>African American</t>
  </si>
  <si>
    <t>PWI: Predominantly White Institution; MSI: Minority-Serving Institution</t>
  </si>
  <si>
    <t>Asian women</t>
  </si>
  <si>
    <t>Asian men</t>
  </si>
  <si>
    <t>African American women</t>
  </si>
  <si>
    <t>African American men</t>
  </si>
  <si>
    <t>Latina women</t>
  </si>
  <si>
    <t>Latino men</t>
  </si>
  <si>
    <t>White women</t>
  </si>
  <si>
    <t>White men</t>
  </si>
  <si>
    <t>All women</t>
  </si>
  <si>
    <t>All men</t>
  </si>
  <si>
    <t>Compare Figure 1</t>
  </si>
  <si>
    <t>Figure 1. Faculty Employed in US Institutions, by Racial Category, 1995-2019</t>
  </si>
  <si>
    <t>[Data from table 5]</t>
  </si>
  <si>
    <t>[Data from table 2]</t>
  </si>
  <si>
    <t>"Other Category" for 1995 and 2005 includes American Indian or Alaska Native, Unknown, and Nonresident Alien. For 2015 and 2019, it also includes Native Hawaiian or Pacific Islander and Two or more races.</t>
  </si>
  <si>
    <t>Figure 2. Faculty Employed Part-Time, by Racial Category, 1995-2019</t>
  </si>
  <si>
    <t>[Data from table 1]</t>
  </si>
  <si>
    <t>Figure 7. Change in Number of Faculty, by Tenure Status and Racial Category, 1995-2019</t>
  </si>
  <si>
    <t>Figure 6. Faculty Employed at For-Profit Institutions, by Racial Category, 1995-2019</t>
  </si>
  <si>
    <t>Figure 5. Faculty in Tenure-Line Positions at Research Universities, by Racial Category, 1995-2019</t>
  </si>
  <si>
    <t>Figure 4. Composition of the Tenure-Line Faculty, by Racial Category, 1995-2019</t>
  </si>
  <si>
    <t>Figure 3. Faculty in Tenure-Line Positions, by Racial Category, 1995-2019</t>
  </si>
  <si>
    <t>[Data from table 3]</t>
  </si>
  <si>
    <t>Ratio</t>
  </si>
  <si>
    <t>Latinx</t>
  </si>
  <si>
    <t>TL MSI</t>
  </si>
  <si>
    <t>TL PWI</t>
  </si>
  <si>
    <t>CT MSI</t>
  </si>
  <si>
    <t>TL Total</t>
  </si>
  <si>
    <t>CT Total</t>
  </si>
  <si>
    <t>CT PWI</t>
  </si>
  <si>
    <t>Tot Fac</t>
  </si>
  <si>
    <t>[Data from table 4.2]</t>
  </si>
  <si>
    <t>TL: Tenure-Line; CT: Contingent</t>
  </si>
  <si>
    <t>[Data from table 4.1]</t>
  </si>
  <si>
    <t>MSI may be counted in more than one MSI category, PWI included in none.</t>
  </si>
  <si>
    <t>Figure 8. Faculty Employment Status, by Racial Category and Institution Enrollment, Fall 1995 and 2019</t>
  </si>
  <si>
    <t>Figure 11. Composition of the Tenure-Line Faculty, by Racial Category and Gender, 1995 and 2019</t>
  </si>
  <si>
    <t>Figure 9. Composition of the Tenure-Line Faculty, by Faculty Racial Category and Institutional Enrollment, Fall 1995 and 2019</t>
  </si>
  <si>
    <t>Figure 10. Faculty in Tenure-Line Positions, by Racial Category and Gender, 1995 and 2019</t>
  </si>
  <si>
    <t>Another Category</t>
  </si>
  <si>
    <t>"Another Category" for 1995 includes American Indian or Alaska Native, Unknown, and Nonresident Alien. For 2019, it also includes Native Hawaiian or Pacific Islander and Two or more races.</t>
  </si>
  <si>
    <t>Women reported in other categories</t>
  </si>
  <si>
    <t>Men reported in other categories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</si>
</sst>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5" x14ac:knownFonts="1">
    <font>
      <sz val="12"/>
      <color theme="1"/>
      <name val="Arial"/>
      <family val="2"/>
    </font>
    <font>
      <b/>
      <sz val="12"/>
      <color theme="1"/>
      <name val="Arial"/>
      <family val="2"/>
    </font>
    <font>
      <sz val="10"/>
      <name val="Arial"/>
      <family val="2"/>
      <charset val="1"/>
    </font>
    <font>
      <b/>
      <sz val="12"/>
      <name val="Arial"/>
      <family val="2"/>
    </font>
    <font>
      <sz val="12"/>
      <color theme="1"/>
      <name val="Arial"/>
      <family val="2"/>
    </font>
  </fonts>
  <fills count="2">
    <fill>
      <patternFill patternType="none"/>
    </fill>
    <fill>
      <patternFill patternType="gray125"/>
    </fill>
  </fills>
  <borders count="3">
    <border>
      <left/>
      <right/>
      <top/>
      <bottom/>
      <diagonal/>
    </border>
    <border>
      <left/>
      <right/>
      <top style="thin">
        <color indexed="64"/>
      </top>
      <bottom/>
      <diagonal/>
    </border>
    <border>
      <left/>
      <right/>
      <top/>
      <bottom style="thin">
        <color indexed="64"/>
      </bottom>
      <diagonal/>
    </border>
  </borders>
  <cellStyleXfs count="3">
    <xf numFmtId="0" fontId="0" fillId="0" borderId="0"/>
    <xf numFmtId="0" fontId="2" fillId="0" borderId="0"/>
    <xf numFmtId="9" fontId="4" fillId="0" borderId="0" applyFont="0" applyFill="0" applyBorder="0" applyAlignment="0" applyProtection="0"/>
  </cellStyleXfs>
  <cellXfs count="19">
    <xf numFmtId="0" fontId="0" fillId="0" borderId="0" xfId="0"/>
    <xf numFmtId="0" fontId="3" fillId="0" borderId="0" xfId="1" applyFont="1"/>
    <xf numFmtId="0" fontId="1" fillId="0" borderId="0" xfId="0" applyFont="1"/>
    <xf numFmtId="0" fontId="1" fillId="0" borderId="0" xfId="0" applyFont="1" applyAlignment="1">
      <alignment horizontal="center"/>
    </xf>
    <xf numFmtId="3" fontId="0" fillId="0" borderId="0" xfId="0" applyNumberFormat="1"/>
    <xf numFmtId="3" fontId="0" fillId="0" borderId="1" xfId="0" applyNumberFormat="1" applyBorder="1"/>
    <xf numFmtId="164" fontId="0" fillId="0" borderId="0" xfId="0" applyNumberFormat="1"/>
    <xf numFmtId="0" fontId="4" fillId="0" borderId="0" xfId="0" applyFont="1"/>
    <xf numFmtId="0" fontId="4" fillId="0" borderId="0" xfId="0" applyFont="1" applyAlignment="1">
      <alignment horizontal="left"/>
    </xf>
    <xf numFmtId="165" fontId="0" fillId="0" borderId="0" xfId="0" applyNumberFormat="1"/>
    <xf numFmtId="0" fontId="1" fillId="0" borderId="0" xfId="0" applyFont="1" applyAlignment="1">
      <alignment horizontal="center"/>
    </xf>
    <xf numFmtId="0" fontId="1" fillId="0" borderId="0" xfId="0" applyFont="1" applyAlignment="1">
      <alignment horizontal="center"/>
    </xf>
    <xf numFmtId="0" fontId="1" fillId="0" borderId="0" xfId="0" applyFont="1" applyAlignment="1">
      <alignment horizontal="center"/>
    </xf>
    <xf numFmtId="9" fontId="0" fillId="0" borderId="0" xfId="2" applyFont="1"/>
    <xf numFmtId="0" fontId="1" fillId="0" borderId="0" xfId="0" applyFont="1" applyAlignment="1">
      <alignment horizontal="center"/>
    </xf>
    <xf numFmtId="0" fontId="1" fillId="0" borderId="0" xfId="0" applyFont="1" applyAlignment="1">
      <alignment horizontal="center"/>
    </xf>
    <xf numFmtId="0" fontId="1" fillId="0" borderId="0" xfId="0" applyFont="1" applyAlignment="1">
      <alignment horizontal="center"/>
    </xf>
    <xf numFmtId="0" fontId="1" fillId="0" borderId="2" xfId="0" applyFont="1" applyBorder="1" applyAlignment="1">
      <alignment horizontal="center"/>
    </xf>
    <xf numFmtId="0" fontId="1" fillId="0" borderId="0" xfId="0" applyFont="1" applyAlignment="1">
      <alignment horizontal="center"/>
    </xf>
  </cellXfs>
  <cellStyles count="3">
    <cellStyle name="Normal" xfId="0" builtinId="0"/>
    <cellStyle name="Normal 2" xfId="1" xr:uid="{EF0D3690-3424-4068-991A-18C8C3C317CF}"/>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4.xml"/><Relationship Id="rId13" Type="http://schemas.openxmlformats.org/officeDocument/2006/relationships/chartsheet" Target="chartsheets/sheet7.xml"/><Relationship Id="rId18" Type="http://schemas.openxmlformats.org/officeDocument/2006/relationships/worksheet" Target="worksheets/sheet9.xml"/><Relationship Id="rId26" Type="http://schemas.openxmlformats.org/officeDocument/2006/relationships/calcChain" Target="calcChain.xml"/><Relationship Id="rId3" Type="http://schemas.openxmlformats.org/officeDocument/2006/relationships/chartsheet" Target="chartsheets/sheet2.xml"/><Relationship Id="rId21" Type="http://schemas.openxmlformats.org/officeDocument/2006/relationships/chartsheet" Target="chartsheets/sheet11.xml"/><Relationship Id="rId7" Type="http://schemas.openxmlformats.org/officeDocument/2006/relationships/chartsheet" Target="chartsheets/sheet4.xml"/><Relationship Id="rId12" Type="http://schemas.openxmlformats.org/officeDocument/2006/relationships/worksheet" Target="worksheets/sheet6.xml"/><Relationship Id="rId17" Type="http://schemas.openxmlformats.org/officeDocument/2006/relationships/chartsheet" Target="chartsheets/sheet9.xml"/><Relationship Id="rId25" Type="http://schemas.openxmlformats.org/officeDocument/2006/relationships/sharedStrings" Target="sharedStrings.xml"/><Relationship Id="rId2" Type="http://schemas.openxmlformats.org/officeDocument/2006/relationships/worksheet" Target="worksheets/sheet1.xml"/><Relationship Id="rId16" Type="http://schemas.openxmlformats.org/officeDocument/2006/relationships/worksheet" Target="worksheets/sheet8.xml"/><Relationship Id="rId20" Type="http://schemas.openxmlformats.org/officeDocument/2006/relationships/worksheet" Target="worksheets/sheet10.xml"/><Relationship Id="rId1" Type="http://schemas.openxmlformats.org/officeDocument/2006/relationships/chartsheet" Target="chartsheets/sheet1.xml"/><Relationship Id="rId6" Type="http://schemas.openxmlformats.org/officeDocument/2006/relationships/worksheet" Target="worksheets/sheet3.xml"/><Relationship Id="rId11" Type="http://schemas.openxmlformats.org/officeDocument/2006/relationships/chartsheet" Target="chartsheets/sheet6.xml"/><Relationship Id="rId24" Type="http://schemas.openxmlformats.org/officeDocument/2006/relationships/styles" Target="styles.xml"/><Relationship Id="rId5" Type="http://schemas.openxmlformats.org/officeDocument/2006/relationships/chartsheet" Target="chartsheets/sheet3.xml"/><Relationship Id="rId15" Type="http://schemas.openxmlformats.org/officeDocument/2006/relationships/chartsheet" Target="chartsheets/sheet8.xml"/><Relationship Id="rId23" Type="http://schemas.openxmlformats.org/officeDocument/2006/relationships/theme" Target="theme/theme1.xml"/><Relationship Id="rId10" Type="http://schemas.openxmlformats.org/officeDocument/2006/relationships/worksheet" Target="worksheets/sheet5.xml"/><Relationship Id="rId19" Type="http://schemas.openxmlformats.org/officeDocument/2006/relationships/chartsheet" Target="chartsheets/sheet10.xml"/><Relationship Id="rId4" Type="http://schemas.openxmlformats.org/officeDocument/2006/relationships/worksheet" Target="worksheets/sheet2.xml"/><Relationship Id="rId9" Type="http://schemas.openxmlformats.org/officeDocument/2006/relationships/chartsheet" Target="chartsheets/sheet5.xml"/><Relationship Id="rId14" Type="http://schemas.openxmlformats.org/officeDocument/2006/relationships/worksheet" Target="worksheets/sheet7.xml"/><Relationship Id="rId22" Type="http://schemas.openxmlformats.org/officeDocument/2006/relationships/worksheet" Target="worksheets/sheet1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3" Type="http://schemas.openxmlformats.org/officeDocument/2006/relationships/chartUserShapes" Target="../drawings/drawing9.xml"/><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chartUserShapes" Target="../drawings/drawing11.xml"/><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5"/>
          <c:order val="1"/>
          <c:tx>
            <c:strRef>
              <c:f>'Fig1 data'!$A$16</c:f>
              <c:strCache>
                <c:ptCount val="1"/>
                <c:pt idx="0">
                  <c:v>Another Category</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 data'!$B$11:$E$11</c:f>
              <c:numCache>
                <c:formatCode>General</c:formatCode>
                <c:ptCount val="4"/>
                <c:pt idx="0">
                  <c:v>1995</c:v>
                </c:pt>
                <c:pt idx="1">
                  <c:v>2005</c:v>
                </c:pt>
                <c:pt idx="2">
                  <c:v>2015</c:v>
                </c:pt>
                <c:pt idx="3">
                  <c:v>2019</c:v>
                </c:pt>
              </c:numCache>
            </c:numRef>
          </c:cat>
          <c:val>
            <c:numRef>
              <c:f>'Fig1 data'!$B$16:$E$16</c:f>
              <c:numCache>
                <c:formatCode>General</c:formatCode>
                <c:ptCount val="4"/>
                <c:pt idx="0">
                  <c:v>4.4000000000000004</c:v>
                </c:pt>
                <c:pt idx="1">
                  <c:v>8.1</c:v>
                </c:pt>
                <c:pt idx="2">
                  <c:v>8.3000000000000007</c:v>
                </c:pt>
                <c:pt idx="3" formatCode="0.0">
                  <c:v>9</c:v>
                </c:pt>
              </c:numCache>
            </c:numRef>
          </c:val>
          <c:extLst>
            <c:ext xmlns:c16="http://schemas.microsoft.com/office/drawing/2014/chart" uri="{C3380CC4-5D6E-409C-BE32-E72D297353CC}">
              <c16:uniqueId val="{00000006-764F-4EB9-99F7-B6F173C5C7D8}"/>
            </c:ext>
          </c:extLst>
        </c:ser>
        <c:ser>
          <c:idx val="4"/>
          <c:order val="2"/>
          <c:tx>
            <c:strRef>
              <c:f>'Fig1 data'!$A$15</c:f>
              <c:strCache>
                <c:ptCount val="1"/>
                <c:pt idx="0">
                  <c:v>White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 data'!$B$11:$E$11</c:f>
              <c:numCache>
                <c:formatCode>General</c:formatCode>
                <c:ptCount val="4"/>
                <c:pt idx="0">
                  <c:v>1995</c:v>
                </c:pt>
                <c:pt idx="1">
                  <c:v>2005</c:v>
                </c:pt>
                <c:pt idx="2">
                  <c:v>2015</c:v>
                </c:pt>
                <c:pt idx="3">
                  <c:v>2019</c:v>
                </c:pt>
              </c:numCache>
            </c:numRef>
          </c:cat>
          <c:val>
            <c:numRef>
              <c:f>'Fig1 data'!$B$15:$E$15</c:f>
              <c:numCache>
                <c:formatCode>0.0</c:formatCode>
                <c:ptCount val="4"/>
                <c:pt idx="0" formatCode="General">
                  <c:v>83.1</c:v>
                </c:pt>
                <c:pt idx="1">
                  <c:v>76</c:v>
                </c:pt>
                <c:pt idx="2">
                  <c:v>72.400000000000006</c:v>
                </c:pt>
                <c:pt idx="3">
                  <c:v>69.900000000000006</c:v>
                </c:pt>
              </c:numCache>
            </c:numRef>
          </c:val>
          <c:extLst>
            <c:ext xmlns:c16="http://schemas.microsoft.com/office/drawing/2014/chart" uri="{C3380CC4-5D6E-409C-BE32-E72D297353CC}">
              <c16:uniqueId val="{00000005-764F-4EB9-99F7-B6F173C5C7D8}"/>
            </c:ext>
          </c:extLst>
        </c:ser>
        <c:ser>
          <c:idx val="3"/>
          <c:order val="3"/>
          <c:tx>
            <c:strRef>
              <c:f>'Fig1 data'!$A$14</c:f>
              <c:strCache>
                <c:ptCount val="1"/>
                <c:pt idx="0">
                  <c:v>Hispanic or Latinx</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 data'!$B$11:$E$11</c:f>
              <c:numCache>
                <c:formatCode>General</c:formatCode>
                <c:ptCount val="4"/>
                <c:pt idx="0">
                  <c:v>1995</c:v>
                </c:pt>
                <c:pt idx="1">
                  <c:v>2005</c:v>
                </c:pt>
                <c:pt idx="2">
                  <c:v>2015</c:v>
                </c:pt>
                <c:pt idx="3">
                  <c:v>2019</c:v>
                </c:pt>
              </c:numCache>
            </c:numRef>
          </c:cat>
          <c:val>
            <c:numRef>
              <c:f>'Fig1 data'!$B$14:$E$14</c:f>
              <c:numCache>
                <c:formatCode>General</c:formatCode>
                <c:ptCount val="4"/>
                <c:pt idx="0">
                  <c:v>3.5</c:v>
                </c:pt>
                <c:pt idx="1">
                  <c:v>4.5999999999999996</c:v>
                </c:pt>
                <c:pt idx="2">
                  <c:v>5.7</c:v>
                </c:pt>
                <c:pt idx="3">
                  <c:v>6.4</c:v>
                </c:pt>
              </c:numCache>
            </c:numRef>
          </c:val>
          <c:extLst>
            <c:ext xmlns:c16="http://schemas.microsoft.com/office/drawing/2014/chart" uri="{C3380CC4-5D6E-409C-BE32-E72D297353CC}">
              <c16:uniqueId val="{00000003-764F-4EB9-99F7-B6F173C5C7D8}"/>
            </c:ext>
          </c:extLst>
        </c:ser>
        <c:ser>
          <c:idx val="2"/>
          <c:order val="4"/>
          <c:tx>
            <c:strRef>
              <c:f>'Fig1 data'!$A$13</c:f>
              <c:strCache>
                <c:ptCount val="1"/>
                <c:pt idx="0">
                  <c:v>Black/African American</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 data'!$B$11:$E$11</c:f>
              <c:numCache>
                <c:formatCode>General</c:formatCode>
                <c:ptCount val="4"/>
                <c:pt idx="0">
                  <c:v>1995</c:v>
                </c:pt>
                <c:pt idx="1">
                  <c:v>2005</c:v>
                </c:pt>
                <c:pt idx="2">
                  <c:v>2015</c:v>
                </c:pt>
                <c:pt idx="3">
                  <c:v>2019</c:v>
                </c:pt>
              </c:numCache>
            </c:numRef>
          </c:cat>
          <c:val>
            <c:numRef>
              <c:f>'Fig1 data'!$B$13:$E$13</c:f>
              <c:numCache>
                <c:formatCode>General</c:formatCode>
                <c:ptCount val="4"/>
                <c:pt idx="0">
                  <c:v>4.9000000000000004</c:v>
                </c:pt>
                <c:pt idx="1">
                  <c:v>5.9</c:v>
                </c:pt>
                <c:pt idx="2" formatCode="0.0">
                  <c:v>7</c:v>
                </c:pt>
                <c:pt idx="3" formatCode="0.0">
                  <c:v>7.2</c:v>
                </c:pt>
              </c:numCache>
            </c:numRef>
          </c:val>
          <c:extLst>
            <c:ext xmlns:c16="http://schemas.microsoft.com/office/drawing/2014/chart" uri="{C3380CC4-5D6E-409C-BE32-E72D297353CC}">
              <c16:uniqueId val="{00000002-764F-4EB9-99F7-B6F173C5C7D8}"/>
            </c:ext>
          </c:extLst>
        </c:ser>
        <c:ser>
          <c:idx val="1"/>
          <c:order val="5"/>
          <c:tx>
            <c:strRef>
              <c:f>'Fig1 data'!$A$12</c:f>
              <c:strCache>
                <c:ptCount val="1"/>
                <c:pt idx="0">
                  <c:v>Asian/Pacific Islander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 data'!$B$11:$E$11</c:f>
              <c:numCache>
                <c:formatCode>General</c:formatCode>
                <c:ptCount val="4"/>
                <c:pt idx="0">
                  <c:v>1995</c:v>
                </c:pt>
                <c:pt idx="1">
                  <c:v>2005</c:v>
                </c:pt>
                <c:pt idx="2">
                  <c:v>2015</c:v>
                </c:pt>
                <c:pt idx="3">
                  <c:v>2019</c:v>
                </c:pt>
              </c:numCache>
            </c:numRef>
          </c:cat>
          <c:val>
            <c:numRef>
              <c:f>'Fig1 data'!$B$12:$E$12</c:f>
              <c:numCache>
                <c:formatCode>General</c:formatCode>
                <c:ptCount val="4"/>
                <c:pt idx="0">
                  <c:v>4.2</c:v>
                </c:pt>
                <c:pt idx="1">
                  <c:v>5.3</c:v>
                </c:pt>
                <c:pt idx="2">
                  <c:v>6.5</c:v>
                </c:pt>
                <c:pt idx="3">
                  <c:v>7.5</c:v>
                </c:pt>
              </c:numCache>
            </c:numRef>
          </c:val>
          <c:extLst>
            <c:ext xmlns:c16="http://schemas.microsoft.com/office/drawing/2014/chart" uri="{C3380CC4-5D6E-409C-BE32-E72D297353CC}">
              <c16:uniqueId val="{00000001-764F-4EB9-99F7-B6F173C5C7D8}"/>
            </c:ext>
          </c:extLst>
        </c:ser>
        <c:dLbls>
          <c:dLblPos val="ctr"/>
          <c:showLegendKey val="0"/>
          <c:showVal val="1"/>
          <c:showCatName val="0"/>
          <c:showSerName val="0"/>
          <c:showPercent val="0"/>
          <c:showBubbleSize val="0"/>
        </c:dLbls>
        <c:gapWidth val="150"/>
        <c:overlap val="100"/>
        <c:axId val="87965727"/>
        <c:axId val="87968639"/>
        <c:extLst>
          <c:ext xmlns:c15="http://schemas.microsoft.com/office/drawing/2012/chart" uri="{02D57815-91ED-43cb-92C2-25804820EDAC}">
            <c15:filteredBarSeries>
              <c15:ser>
                <c:idx val="0"/>
                <c:order val="0"/>
                <c:tx>
                  <c:strRef>
                    <c:extLst>
                      <c:ext uri="{02D57815-91ED-43cb-92C2-25804820EDAC}">
                        <c15:formulaRef>
                          <c15:sqref>'Fig1 data'!$A$11</c15:sqref>
                        </c15:formulaRef>
                      </c:ext>
                    </c:extLst>
                    <c:strCache>
                      <c:ptCount val="1"/>
                      <c:pt idx="0">
                        <c:v>Percent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'Fig1 data'!$B$11:$E$11</c15:sqref>
                        </c15:formulaRef>
                      </c:ext>
                    </c:extLst>
                    <c:numCache>
                      <c:formatCode>General</c:formatCode>
                      <c:ptCount val="4"/>
                      <c:pt idx="0">
                        <c:v>1995</c:v>
                      </c:pt>
                      <c:pt idx="1">
                        <c:v>2005</c:v>
                      </c:pt>
                      <c:pt idx="2">
                        <c:v>2015</c:v>
                      </c:pt>
                      <c:pt idx="3">
                        <c:v>2019</c:v>
                      </c:pt>
                    </c:numCache>
                  </c:numRef>
                </c:cat>
                <c:val>
                  <c:numRef>
                    <c:extLst>
                      <c:ext uri="{02D57815-91ED-43cb-92C2-25804820EDAC}">
                        <c15:formulaRef>
                          <c15:sqref>'Fig1 data'!$B$11:$E$11</c15:sqref>
                        </c15:formulaRef>
                      </c:ext>
                    </c:extLst>
                    <c:numCache>
                      <c:formatCode>General</c:formatCode>
                      <c:ptCount val="4"/>
                      <c:pt idx="0">
                        <c:v>1995</c:v>
                      </c:pt>
                      <c:pt idx="1">
                        <c:v>2005</c:v>
                      </c:pt>
                      <c:pt idx="2">
                        <c:v>2015</c:v>
                      </c:pt>
                      <c:pt idx="3">
                        <c:v>2019</c:v>
                      </c:pt>
                    </c:numCache>
                  </c:numRef>
                </c:val>
                <c:extLst>
                  <c:ext xmlns:c16="http://schemas.microsoft.com/office/drawing/2014/chart" uri="{C3380CC4-5D6E-409C-BE32-E72D297353CC}">
                    <c16:uniqueId val="{00000000-764F-4EB9-99F7-B6F173C5C7D8}"/>
                  </c:ext>
                </c:extLst>
              </c15:ser>
            </c15:filteredBarSeries>
          </c:ext>
        </c:extLst>
      </c:barChart>
      <c:catAx>
        <c:axId val="87965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Arial" panose="020B0604020202020204" pitchFamily="34" charset="0"/>
              </a:defRPr>
            </a:pPr>
            <a:endParaRPr lang="en-US"/>
          </a:p>
        </c:txPr>
        <c:crossAx val="87968639"/>
        <c:crosses val="autoZero"/>
        <c:auto val="1"/>
        <c:lblAlgn val="ctr"/>
        <c:lblOffset val="100"/>
        <c:noMultiLvlLbl val="0"/>
      </c:catAx>
      <c:valAx>
        <c:axId val="87968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Arial" panose="020B0604020202020204" pitchFamily="34" charset="0"/>
              </a:defRPr>
            </a:pPr>
            <a:endParaRPr lang="en-US"/>
          </a:p>
        </c:txPr>
        <c:crossAx val="87965727"/>
        <c:crosses val="autoZero"/>
        <c:crossBetween val="between"/>
      </c:valAx>
      <c:spPr>
        <a:noFill/>
        <a:ln>
          <a:noFill/>
        </a:ln>
        <a:effectLst/>
      </c:spPr>
    </c:plotArea>
    <c:legend>
      <c:legendPos val="t"/>
      <c:overlay val="0"/>
      <c:spPr>
        <a:noFill/>
        <a:ln>
          <a:solidFill>
            <a:sysClr val="windowText" lastClr="000000"/>
          </a:solid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'Fig10 data'!$B$3</c:f>
              <c:strCache>
                <c:ptCount val="1"/>
                <c:pt idx="0">
                  <c:v>1995</c:v>
                </c:pt>
              </c:strCache>
            </c:strRef>
          </c:tx>
          <c:spPr>
            <a:solidFill>
              <a:schemeClr val="accent1"/>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'Fig10 data'!$A$4:$A$13</c:f>
              <c:strCache>
                <c:ptCount val="10"/>
                <c:pt idx="0">
                  <c:v>Asian women</c:v>
                </c:pt>
                <c:pt idx="1">
                  <c:v>Asian men</c:v>
                </c:pt>
                <c:pt idx="2">
                  <c:v>African American women</c:v>
                </c:pt>
                <c:pt idx="3">
                  <c:v>African American men</c:v>
                </c:pt>
                <c:pt idx="4">
                  <c:v>Latina women</c:v>
                </c:pt>
                <c:pt idx="5">
                  <c:v>Latino men</c:v>
                </c:pt>
                <c:pt idx="6">
                  <c:v>White women</c:v>
                </c:pt>
                <c:pt idx="7">
                  <c:v>White men</c:v>
                </c:pt>
                <c:pt idx="8">
                  <c:v>All women</c:v>
                </c:pt>
                <c:pt idx="9">
                  <c:v>All men</c:v>
                </c:pt>
              </c:strCache>
            </c:strRef>
          </c:cat>
          <c:val>
            <c:numRef>
              <c:f>'Fig10 data'!$B$4:$B$13</c:f>
              <c:numCache>
                <c:formatCode>0.0</c:formatCode>
                <c:ptCount val="10"/>
                <c:pt idx="0">
                  <c:v>36.4</c:v>
                </c:pt>
                <c:pt idx="1">
                  <c:v>57.9</c:v>
                </c:pt>
                <c:pt idx="2">
                  <c:v>36.4</c:v>
                </c:pt>
                <c:pt idx="3">
                  <c:v>43.2</c:v>
                </c:pt>
                <c:pt idx="4">
                  <c:v>38.5</c:v>
                </c:pt>
                <c:pt idx="5">
                  <c:v>43.7</c:v>
                </c:pt>
                <c:pt idx="6">
                  <c:v>33.200000000000003</c:v>
                </c:pt>
                <c:pt idx="7">
                  <c:v>50</c:v>
                </c:pt>
                <c:pt idx="8">
                  <c:v>32.9</c:v>
                </c:pt>
                <c:pt idx="9">
                  <c:v>48.5</c:v>
                </c:pt>
              </c:numCache>
            </c:numRef>
          </c:val>
          <c:extLst>
            <c:ext xmlns:c16="http://schemas.microsoft.com/office/drawing/2014/chart" uri="{C3380CC4-5D6E-409C-BE32-E72D297353CC}">
              <c16:uniqueId val="{00000000-AAE8-481A-B5BA-B9FB907672BB}"/>
            </c:ext>
          </c:extLst>
        </c:ser>
        <c:ser>
          <c:idx val="1"/>
          <c:order val="1"/>
          <c:tx>
            <c:strRef>
              <c:f>'Fig10 data'!$C$3</c:f>
              <c:strCache>
                <c:ptCount val="1"/>
                <c:pt idx="0">
                  <c:v>2019</c:v>
                </c:pt>
              </c:strCache>
            </c:strRef>
          </c:tx>
          <c:spPr>
            <a:solidFill>
              <a:schemeClr val="accent2"/>
            </a:solidFill>
            <a:ln>
              <a:noFill/>
            </a:ln>
            <a:effectLst/>
          </c:spPr>
          <c:invertIfNegative val="0"/>
          <c:dLbls>
            <c:dLbl>
              <c:idx val="0"/>
              <c:layout>
                <c:manualLayout>
                  <c:x val="4.4012284625712045E-3"/>
                  <c:y val="-3.436765270046338E-2"/>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E8-481A-B5BA-B9FB907672BB}"/>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'Fig10 data'!$A$4:$A$13</c:f>
              <c:strCache>
                <c:ptCount val="10"/>
                <c:pt idx="0">
                  <c:v>Asian women</c:v>
                </c:pt>
                <c:pt idx="1">
                  <c:v>Asian men</c:v>
                </c:pt>
                <c:pt idx="2">
                  <c:v>African American women</c:v>
                </c:pt>
                <c:pt idx="3">
                  <c:v>African American men</c:v>
                </c:pt>
                <c:pt idx="4">
                  <c:v>Latina women</c:v>
                </c:pt>
                <c:pt idx="5">
                  <c:v>Latino men</c:v>
                </c:pt>
                <c:pt idx="6">
                  <c:v>White women</c:v>
                </c:pt>
                <c:pt idx="7">
                  <c:v>White men</c:v>
                </c:pt>
                <c:pt idx="8">
                  <c:v>All women</c:v>
                </c:pt>
                <c:pt idx="9">
                  <c:v>All men</c:v>
                </c:pt>
              </c:strCache>
            </c:strRef>
          </c:cat>
          <c:val>
            <c:numRef>
              <c:f>'Fig10 data'!$C$4:$C$13</c:f>
              <c:numCache>
                <c:formatCode>0.0</c:formatCode>
                <c:ptCount val="10"/>
                <c:pt idx="0">
                  <c:v>37.4</c:v>
                </c:pt>
                <c:pt idx="1">
                  <c:v>52.8</c:v>
                </c:pt>
                <c:pt idx="2">
                  <c:v>19.3</c:v>
                </c:pt>
                <c:pt idx="3">
                  <c:v>27.4</c:v>
                </c:pt>
                <c:pt idx="4">
                  <c:v>25.2</c:v>
                </c:pt>
                <c:pt idx="5">
                  <c:v>30.3</c:v>
                </c:pt>
                <c:pt idx="6">
                  <c:v>25.7</c:v>
                </c:pt>
                <c:pt idx="7">
                  <c:v>34.799999999999997</c:v>
                </c:pt>
                <c:pt idx="8">
                  <c:v>25.5</c:v>
                </c:pt>
                <c:pt idx="9">
                  <c:v>35.1</c:v>
                </c:pt>
              </c:numCache>
            </c:numRef>
          </c:val>
          <c:extLst>
            <c:ext xmlns:c16="http://schemas.microsoft.com/office/drawing/2014/chart" uri="{C3380CC4-5D6E-409C-BE32-E72D297353CC}">
              <c16:uniqueId val="{00000001-AAE8-481A-B5BA-B9FB907672BB}"/>
            </c:ext>
          </c:extLst>
        </c:ser>
        <c:dLbls>
          <c:dLblPos val="outEnd"/>
          <c:showLegendKey val="0"/>
          <c:showVal val="1"/>
          <c:showCatName val="0"/>
          <c:showSerName val="0"/>
          <c:showPercent val="0"/>
          <c:showBubbleSize val="0"/>
        </c:dLbls>
        <c:gapWidth val="219"/>
        <c:overlap val="-27"/>
        <c:axId val="367845711"/>
        <c:axId val="367846127"/>
      </c:barChart>
      <c:catAx>
        <c:axId val="36784571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367846127"/>
        <c:crosses val="autoZero"/>
        <c:auto val="1"/>
        <c:lblAlgn val="ctr"/>
        <c:lblOffset val="100"/>
        <c:noMultiLvlLbl val="0"/>
      </c:catAx>
      <c:valAx>
        <c:axId val="367846127"/>
        <c:scaling>
          <c:orientation val="minMax"/>
          <c:max val="6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r>
                  <a:rPr lang="en-US">
                    <a:latin typeface="Georgia" panose="02040502050405020303" pitchFamily="18" charset="0"/>
                  </a:rPr>
                  <a:t>Percent</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title>
        <c:numFmt formatCode="0" sourceLinked="0"/>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367845711"/>
        <c:crosses val="autoZero"/>
        <c:crossBetween val="between"/>
      </c:valAx>
      <c:spPr>
        <a:noFill/>
        <a:ln>
          <a:noFill/>
        </a:ln>
        <a:effectLst/>
      </c:spPr>
    </c:plotArea>
    <c:legend>
      <c:legendPos val="t"/>
      <c:overlay val="0"/>
      <c:spPr>
        <a:noFill/>
        <a:ln>
          <a:solidFill>
            <a:sysClr val="windowText" lastClr="000000"/>
          </a:solid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2626447524765287E-2"/>
          <c:y val="0.19811081379226911"/>
          <c:w val="0.93123571477914036"/>
          <c:h val="0.73927940949400439"/>
        </c:manualLayout>
      </c:layout>
      <c:barChart>
        <c:barDir val="col"/>
        <c:grouping val="clustered"/>
        <c:varyColors val="0"/>
        <c:ser>
          <c:idx val="4"/>
          <c:order val="0"/>
          <c:tx>
            <c:strRef>
              <c:f>'Fig11 data'!$A$4</c:f>
              <c:strCache>
                <c:ptCount val="1"/>
                <c:pt idx="0">
                  <c:v>Asian women</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Georgia" panose="02040502050405020303" pitchFamily="18"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'Fig11 data'!$B$3:$C$3</c:f>
              <c:numCache>
                <c:formatCode>General</c:formatCode>
                <c:ptCount val="2"/>
                <c:pt idx="0">
                  <c:v>1995</c:v>
                </c:pt>
                <c:pt idx="1">
                  <c:v>2019</c:v>
                </c:pt>
              </c:numCache>
            </c:numRef>
          </c:cat>
          <c:val>
            <c:numRef>
              <c:f>'Fig11 data'!$B$4:$C$4</c:f>
              <c:numCache>
                <c:formatCode>0.0</c:formatCode>
                <c:ptCount val="2"/>
                <c:pt idx="0">
                  <c:v>1.1000000000000001</c:v>
                </c:pt>
                <c:pt idx="1">
                  <c:v>4.3</c:v>
                </c:pt>
              </c:numCache>
            </c:numRef>
          </c:val>
          <c:extLst>
            <c:ext xmlns:c16="http://schemas.microsoft.com/office/drawing/2014/chart" uri="{C3380CC4-5D6E-409C-BE32-E72D297353CC}">
              <c16:uniqueId val="{00000001-27A2-4B1C-A8DF-7AEC52AEFB8B}"/>
            </c:ext>
          </c:extLst>
        </c:ser>
        <c:ser>
          <c:idx val="3"/>
          <c:order val="1"/>
          <c:tx>
            <c:strRef>
              <c:f>'Fig11 data'!$A$5</c:f>
              <c:strCache>
                <c:ptCount val="1"/>
                <c:pt idx="0">
                  <c:v>Asian men</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Georgia" panose="02040502050405020303" pitchFamily="18"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'Fig11 data'!$B$3:$C$3</c:f>
              <c:numCache>
                <c:formatCode>General</c:formatCode>
                <c:ptCount val="2"/>
                <c:pt idx="0">
                  <c:v>1995</c:v>
                </c:pt>
                <c:pt idx="1">
                  <c:v>2019</c:v>
                </c:pt>
              </c:numCache>
            </c:numRef>
          </c:cat>
          <c:val>
            <c:numRef>
              <c:f>'Fig11 data'!$B$5:$C$5</c:f>
              <c:numCache>
                <c:formatCode>0.0</c:formatCode>
                <c:ptCount val="2"/>
                <c:pt idx="0">
                  <c:v>3.9</c:v>
                </c:pt>
                <c:pt idx="1">
                  <c:v>7</c:v>
                </c:pt>
              </c:numCache>
            </c:numRef>
          </c:val>
          <c:extLst>
            <c:ext xmlns:c16="http://schemas.microsoft.com/office/drawing/2014/chart" uri="{C3380CC4-5D6E-409C-BE32-E72D297353CC}">
              <c16:uniqueId val="{00000002-27A2-4B1C-A8DF-7AEC52AEFB8B}"/>
            </c:ext>
          </c:extLst>
        </c:ser>
        <c:ser>
          <c:idx val="2"/>
          <c:order val="2"/>
          <c:tx>
            <c:strRef>
              <c:f>'Fig11 data'!$A$6</c:f>
              <c:strCache>
                <c:ptCount val="1"/>
                <c:pt idx="0">
                  <c:v>African American women</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Georgia" panose="02040502050405020303" pitchFamily="18"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'Fig11 data'!$B$3:$C$3</c:f>
              <c:numCache>
                <c:formatCode>General</c:formatCode>
                <c:ptCount val="2"/>
                <c:pt idx="0">
                  <c:v>1995</c:v>
                </c:pt>
                <c:pt idx="1">
                  <c:v>2019</c:v>
                </c:pt>
              </c:numCache>
            </c:numRef>
          </c:cat>
          <c:val>
            <c:numRef>
              <c:f>'Fig11 data'!$B$6:$C$6</c:f>
              <c:numCache>
                <c:formatCode>0.0</c:formatCode>
                <c:ptCount val="2"/>
                <c:pt idx="0">
                  <c:v>2.1</c:v>
                </c:pt>
                <c:pt idx="1">
                  <c:v>2.8</c:v>
                </c:pt>
              </c:numCache>
            </c:numRef>
          </c:val>
          <c:extLst>
            <c:ext xmlns:c16="http://schemas.microsoft.com/office/drawing/2014/chart" uri="{C3380CC4-5D6E-409C-BE32-E72D297353CC}">
              <c16:uniqueId val="{00000003-27A2-4B1C-A8DF-7AEC52AEFB8B}"/>
            </c:ext>
          </c:extLst>
        </c:ser>
        <c:ser>
          <c:idx val="1"/>
          <c:order val="3"/>
          <c:tx>
            <c:strRef>
              <c:f>'Fig11 data'!$A$7</c:f>
              <c:strCache>
                <c:ptCount val="1"/>
                <c:pt idx="0">
                  <c:v>African American men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Georgia" panose="02040502050405020303" pitchFamily="18"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'Fig11 data'!$B$3:$C$3</c:f>
              <c:numCache>
                <c:formatCode>General</c:formatCode>
                <c:ptCount val="2"/>
                <c:pt idx="0">
                  <c:v>1995</c:v>
                </c:pt>
                <c:pt idx="1">
                  <c:v>2019</c:v>
                </c:pt>
              </c:numCache>
            </c:numRef>
          </c:cat>
          <c:val>
            <c:numRef>
              <c:f>'Fig11 data'!$B$7:$C$7</c:f>
              <c:numCache>
                <c:formatCode>0.0</c:formatCode>
                <c:ptCount val="2"/>
                <c:pt idx="0">
                  <c:v>2.5</c:v>
                </c:pt>
                <c:pt idx="1">
                  <c:v>2.5</c:v>
                </c:pt>
              </c:numCache>
            </c:numRef>
          </c:val>
          <c:extLst>
            <c:ext xmlns:c16="http://schemas.microsoft.com/office/drawing/2014/chart" uri="{C3380CC4-5D6E-409C-BE32-E72D297353CC}">
              <c16:uniqueId val="{00000004-27A2-4B1C-A8DF-7AEC52AEFB8B}"/>
            </c:ext>
          </c:extLst>
        </c:ser>
        <c:ser>
          <c:idx val="0"/>
          <c:order val="4"/>
          <c:tx>
            <c:strRef>
              <c:f>'Fig11 data'!$A$8</c:f>
              <c:strCache>
                <c:ptCount val="1"/>
                <c:pt idx="0">
                  <c:v>Latina women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'Fig11 data'!$B$3:$C$3</c:f>
              <c:numCache>
                <c:formatCode>General</c:formatCode>
                <c:ptCount val="2"/>
                <c:pt idx="0">
                  <c:v>1995</c:v>
                </c:pt>
                <c:pt idx="1">
                  <c:v>2019</c:v>
                </c:pt>
              </c:numCache>
            </c:numRef>
          </c:cat>
          <c:val>
            <c:numRef>
              <c:f>'Fig11 data'!$B$8:$C$8</c:f>
              <c:numCache>
                <c:formatCode>0.0</c:formatCode>
                <c:ptCount val="2"/>
                <c:pt idx="0">
                  <c:v>1.4</c:v>
                </c:pt>
                <c:pt idx="1">
                  <c:v>2.8</c:v>
                </c:pt>
              </c:numCache>
            </c:numRef>
          </c:val>
          <c:extLst>
            <c:ext xmlns:c16="http://schemas.microsoft.com/office/drawing/2014/chart" uri="{C3380CC4-5D6E-409C-BE32-E72D297353CC}">
              <c16:uniqueId val="{00000008-27A2-4B1C-A8DF-7AEC52AEFB8B}"/>
            </c:ext>
          </c:extLst>
        </c:ser>
        <c:ser>
          <c:idx val="6"/>
          <c:order val="5"/>
          <c:tx>
            <c:strRef>
              <c:f>'Fig11 data'!$A$9</c:f>
              <c:strCache>
                <c:ptCount val="1"/>
                <c:pt idx="0">
                  <c:v>Latino men</c:v>
                </c:pt>
              </c:strCache>
            </c:strRef>
          </c:tx>
          <c:spPr>
            <a:solidFill>
              <a:schemeClr val="accent1">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'Fig11 data'!$B$3:$C$3</c:f>
              <c:numCache>
                <c:formatCode>General</c:formatCode>
                <c:ptCount val="2"/>
                <c:pt idx="0">
                  <c:v>1995</c:v>
                </c:pt>
                <c:pt idx="1">
                  <c:v>2019</c:v>
                </c:pt>
              </c:numCache>
            </c:numRef>
          </c:cat>
          <c:val>
            <c:numRef>
              <c:f>'Fig11 data'!$B$9:$C$9</c:f>
              <c:numCache>
                <c:formatCode>0.0</c:formatCode>
                <c:ptCount val="2"/>
                <c:pt idx="0">
                  <c:v>2</c:v>
                </c:pt>
                <c:pt idx="1">
                  <c:v>3.1</c:v>
                </c:pt>
              </c:numCache>
            </c:numRef>
          </c:val>
          <c:extLst>
            <c:ext xmlns:c16="http://schemas.microsoft.com/office/drawing/2014/chart" uri="{C3380CC4-5D6E-409C-BE32-E72D297353CC}">
              <c16:uniqueId val="{00000009-27A2-4B1C-A8DF-7AEC52AEFB8B}"/>
            </c:ext>
          </c:extLst>
        </c:ser>
        <c:ser>
          <c:idx val="7"/>
          <c:order val="6"/>
          <c:tx>
            <c:strRef>
              <c:f>'Fig11 data'!$A$10</c:f>
              <c:strCache>
                <c:ptCount val="1"/>
                <c:pt idx="0">
                  <c:v>White women</c:v>
                </c:pt>
              </c:strCache>
            </c:strRef>
          </c:tx>
          <c:spPr>
            <a:solidFill>
              <a:schemeClr val="accent2">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'Fig11 data'!$B$3:$C$3</c:f>
              <c:numCache>
                <c:formatCode>General</c:formatCode>
                <c:ptCount val="2"/>
                <c:pt idx="0">
                  <c:v>1995</c:v>
                </c:pt>
                <c:pt idx="1">
                  <c:v>2019</c:v>
                </c:pt>
              </c:numCache>
            </c:numRef>
          </c:cat>
          <c:val>
            <c:numRef>
              <c:f>'Fig11 data'!$B$10:$C$10</c:f>
              <c:numCache>
                <c:formatCode>0.0</c:formatCode>
                <c:ptCount val="2"/>
                <c:pt idx="0">
                  <c:v>25.7</c:v>
                </c:pt>
                <c:pt idx="1">
                  <c:v>29.8</c:v>
                </c:pt>
              </c:numCache>
            </c:numRef>
          </c:val>
          <c:extLst>
            <c:ext xmlns:c16="http://schemas.microsoft.com/office/drawing/2014/chart" uri="{C3380CC4-5D6E-409C-BE32-E72D297353CC}">
              <c16:uniqueId val="{0000000A-27A2-4B1C-A8DF-7AEC52AEFB8B}"/>
            </c:ext>
          </c:extLst>
        </c:ser>
        <c:ser>
          <c:idx val="8"/>
          <c:order val="7"/>
          <c:tx>
            <c:strRef>
              <c:f>'Fig11 data'!$A$11</c:f>
              <c:strCache>
                <c:ptCount val="1"/>
                <c:pt idx="0">
                  <c:v>White men</c:v>
                </c:pt>
              </c:strCache>
            </c:strRef>
          </c:tx>
          <c:spPr>
            <a:solidFill>
              <a:schemeClr val="accent3">
                <a:lumMod val="60000"/>
              </a:schemeClr>
            </a:solidFill>
            <a:ln>
              <a:noFill/>
            </a:ln>
            <a:effectLst/>
          </c:spPr>
          <c:invertIfNegative val="0"/>
          <c:dLbls>
            <c:dLbl>
              <c:idx val="0"/>
              <c:spPr>
                <a:solidFill>
                  <a:schemeClr val="bg1"/>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outEnd"/>
              <c:showLegendKey val="0"/>
              <c:showVal val="1"/>
              <c:showCatName val="0"/>
              <c:showSerName val="0"/>
              <c:showPercent val="0"/>
              <c:showBubbleSize val="0"/>
              <c:extLst>
                <c:ext xmlns:c16="http://schemas.microsoft.com/office/drawing/2014/chart" uri="{C3380CC4-5D6E-409C-BE32-E72D297353CC}">
                  <c16:uniqueId val="{00000001-D693-4203-96F0-2B1C0C1B7FDC}"/>
                </c:ext>
              </c:extLst>
            </c:dLbl>
            <c:spPr>
              <a:solidFill>
                <a:schemeClr val="bg1"/>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'Fig11 data'!$B$3:$C$3</c:f>
              <c:numCache>
                <c:formatCode>General</c:formatCode>
                <c:ptCount val="2"/>
                <c:pt idx="0">
                  <c:v>1995</c:v>
                </c:pt>
                <c:pt idx="1">
                  <c:v>2019</c:v>
                </c:pt>
              </c:numCache>
            </c:numRef>
          </c:cat>
          <c:val>
            <c:numRef>
              <c:f>'Fig11 data'!$B$11:$C$11</c:f>
              <c:numCache>
                <c:formatCode>0.0</c:formatCode>
                <c:ptCount val="2"/>
                <c:pt idx="0">
                  <c:v>59.5</c:v>
                </c:pt>
                <c:pt idx="1">
                  <c:v>40</c:v>
                </c:pt>
              </c:numCache>
            </c:numRef>
          </c:val>
          <c:extLst>
            <c:ext xmlns:c16="http://schemas.microsoft.com/office/drawing/2014/chart" uri="{C3380CC4-5D6E-409C-BE32-E72D297353CC}">
              <c16:uniqueId val="{0000000B-27A2-4B1C-A8DF-7AEC52AEFB8B}"/>
            </c:ext>
          </c:extLst>
        </c:ser>
        <c:ser>
          <c:idx val="9"/>
          <c:order val="8"/>
          <c:tx>
            <c:strRef>
              <c:f>'Fig11 data'!$A$12</c:f>
              <c:strCache>
                <c:ptCount val="1"/>
                <c:pt idx="0">
                  <c:v>Women reported in other categories</c:v>
                </c:pt>
              </c:strCache>
            </c:strRef>
          </c:tx>
          <c:spPr>
            <a:solidFill>
              <a:schemeClr val="accent4">
                <a:lumMod val="60000"/>
              </a:schemeClr>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'Fig11 data'!$B$3:$C$3</c:f>
              <c:numCache>
                <c:formatCode>General</c:formatCode>
                <c:ptCount val="2"/>
                <c:pt idx="0">
                  <c:v>1995</c:v>
                </c:pt>
                <c:pt idx="1">
                  <c:v>2019</c:v>
                </c:pt>
              </c:numCache>
            </c:numRef>
          </c:cat>
          <c:val>
            <c:numRef>
              <c:f>'Fig11 data'!$B$12:$C$12</c:f>
              <c:numCache>
                <c:formatCode>General</c:formatCode>
                <c:ptCount val="2"/>
                <c:pt idx="0">
                  <c:v>0.5</c:v>
                </c:pt>
                <c:pt idx="1">
                  <c:v>3.2</c:v>
                </c:pt>
              </c:numCache>
            </c:numRef>
          </c:val>
          <c:extLst>
            <c:ext xmlns:c16="http://schemas.microsoft.com/office/drawing/2014/chart" uri="{C3380CC4-5D6E-409C-BE32-E72D297353CC}">
              <c16:uniqueId val="{0000000C-27A2-4B1C-A8DF-7AEC52AEFB8B}"/>
            </c:ext>
          </c:extLst>
        </c:ser>
        <c:ser>
          <c:idx val="10"/>
          <c:order val="9"/>
          <c:tx>
            <c:strRef>
              <c:f>'Fig11 data'!$A$13</c:f>
              <c:strCache>
                <c:ptCount val="1"/>
                <c:pt idx="0">
                  <c:v>Men reported in other categories</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'Fig11 data'!$B$3:$C$3</c:f>
              <c:numCache>
                <c:formatCode>General</c:formatCode>
                <c:ptCount val="2"/>
                <c:pt idx="0">
                  <c:v>1995</c:v>
                </c:pt>
                <c:pt idx="1">
                  <c:v>2019</c:v>
                </c:pt>
              </c:numCache>
            </c:numRef>
          </c:cat>
          <c:val>
            <c:numRef>
              <c:f>'Fig11 data'!$B$13:$C$13</c:f>
              <c:numCache>
                <c:formatCode>General</c:formatCode>
                <c:ptCount val="2"/>
                <c:pt idx="0">
                  <c:v>1.3</c:v>
                </c:pt>
                <c:pt idx="1">
                  <c:v>4.5</c:v>
                </c:pt>
              </c:numCache>
            </c:numRef>
          </c:val>
          <c:extLst>
            <c:ext xmlns:c16="http://schemas.microsoft.com/office/drawing/2014/chart" uri="{C3380CC4-5D6E-409C-BE32-E72D297353CC}">
              <c16:uniqueId val="{0000000D-27A2-4B1C-A8DF-7AEC52AEFB8B}"/>
            </c:ext>
          </c:extLst>
        </c:ser>
        <c:dLbls>
          <c:showLegendKey val="0"/>
          <c:showVal val="0"/>
          <c:showCatName val="0"/>
          <c:showSerName val="0"/>
          <c:showPercent val="0"/>
          <c:showBubbleSize val="0"/>
        </c:dLbls>
        <c:gapWidth val="150"/>
        <c:axId val="87965727"/>
        <c:axId val="87968639"/>
      </c:barChart>
      <c:catAx>
        <c:axId val="87965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400" b="0" i="0" u="none" strike="noStrike" kern="1200" baseline="0">
                <a:solidFill>
                  <a:schemeClr val="tx1">
                    <a:lumMod val="65000"/>
                    <a:lumOff val="35000"/>
                  </a:schemeClr>
                </a:solidFill>
                <a:latin typeface="Georgia" panose="02040502050405020303" pitchFamily="18" charset="0"/>
                <a:ea typeface="+mn-ea"/>
                <a:cs typeface="Arial" panose="020B0604020202020204" pitchFamily="34" charset="0"/>
              </a:defRPr>
            </a:pPr>
            <a:endParaRPr lang="en-US"/>
          </a:p>
        </c:txPr>
        <c:crossAx val="87968639"/>
        <c:crosses val="autoZero"/>
        <c:auto val="1"/>
        <c:lblAlgn val="ctr"/>
        <c:lblOffset val="100"/>
        <c:noMultiLvlLbl val="0"/>
      </c:catAx>
      <c:valAx>
        <c:axId val="87968639"/>
        <c:scaling>
          <c:orientation val="minMax"/>
          <c:max val="60"/>
        </c:scaling>
        <c:delete val="0"/>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Arial" panose="020B0604020202020204" pitchFamily="34" charset="0"/>
              </a:defRPr>
            </a:pPr>
            <a:endParaRPr lang="en-US"/>
          </a:p>
        </c:txPr>
        <c:crossAx val="87965727"/>
        <c:crosses val="autoZero"/>
        <c:crossBetween val="between"/>
      </c:valAx>
      <c:spPr>
        <a:noFill/>
        <a:ln>
          <a:noFill/>
        </a:ln>
        <a:effectLst/>
      </c:spPr>
    </c:plotArea>
    <c:legend>
      <c:legendPos val="t"/>
      <c:overlay val="0"/>
      <c:spPr>
        <a:noFill/>
        <a:ln>
          <a:solidFill>
            <a:sysClr val="windowText" lastClr="000000"/>
          </a:solid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'Fig2 data'!$B$3</c:f>
              <c:strCache>
                <c:ptCount val="1"/>
                <c:pt idx="0">
                  <c:v>1995</c:v>
                </c:pt>
              </c:strCache>
            </c:strRef>
          </c:tx>
          <c:spPr>
            <a:solidFill>
              <a:schemeClr val="accent1"/>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 data'!$A$4:$A$8</c:f>
              <c:strCache>
                <c:ptCount val="5"/>
                <c:pt idx="0">
                  <c:v>Asian/Pacific Islander</c:v>
                </c:pt>
                <c:pt idx="1">
                  <c:v>Black/African American</c:v>
                </c:pt>
                <c:pt idx="2">
                  <c:v>Hispanic or Latinx</c:v>
                </c:pt>
                <c:pt idx="3">
                  <c:v>White</c:v>
                </c:pt>
                <c:pt idx="4">
                  <c:v>All Faculty</c:v>
                </c:pt>
              </c:strCache>
            </c:strRef>
          </c:cat>
          <c:val>
            <c:numRef>
              <c:f>'Fig2 data'!$B$4:$B$8</c:f>
              <c:numCache>
                <c:formatCode>0.0</c:formatCode>
                <c:ptCount val="5"/>
                <c:pt idx="0">
                  <c:v>28.4</c:v>
                </c:pt>
                <c:pt idx="1">
                  <c:v>41.5</c:v>
                </c:pt>
                <c:pt idx="2">
                  <c:v>42.6</c:v>
                </c:pt>
                <c:pt idx="3">
                  <c:v>40.1</c:v>
                </c:pt>
                <c:pt idx="4">
                  <c:v>40.799999999999997</c:v>
                </c:pt>
              </c:numCache>
            </c:numRef>
          </c:val>
          <c:extLst>
            <c:ext xmlns:c16="http://schemas.microsoft.com/office/drawing/2014/chart" uri="{C3380CC4-5D6E-409C-BE32-E72D297353CC}">
              <c16:uniqueId val="{00000000-A681-4BC3-AFBD-08813E66F43E}"/>
            </c:ext>
          </c:extLst>
        </c:ser>
        <c:ser>
          <c:idx val="1"/>
          <c:order val="1"/>
          <c:tx>
            <c:strRef>
              <c:f>'Fig2 data'!$C$3</c:f>
              <c:strCache>
                <c:ptCount val="1"/>
                <c:pt idx="0">
                  <c:v>2005</c:v>
                </c:pt>
              </c:strCache>
            </c:strRef>
          </c:tx>
          <c:spPr>
            <a:solidFill>
              <a:schemeClr val="accent2"/>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 data'!$A$4:$A$8</c:f>
              <c:strCache>
                <c:ptCount val="5"/>
                <c:pt idx="0">
                  <c:v>Asian/Pacific Islander</c:v>
                </c:pt>
                <c:pt idx="1">
                  <c:v>Black/African American</c:v>
                </c:pt>
                <c:pt idx="2">
                  <c:v>Hispanic or Latinx</c:v>
                </c:pt>
                <c:pt idx="3">
                  <c:v>White</c:v>
                </c:pt>
                <c:pt idx="4">
                  <c:v>All Faculty</c:v>
                </c:pt>
              </c:strCache>
            </c:strRef>
          </c:cat>
          <c:val>
            <c:numRef>
              <c:f>'Fig2 data'!$C$4:$C$8</c:f>
              <c:numCache>
                <c:formatCode>0.0</c:formatCode>
                <c:ptCount val="5"/>
                <c:pt idx="0">
                  <c:v>33.200000000000003</c:v>
                </c:pt>
                <c:pt idx="1">
                  <c:v>54.2</c:v>
                </c:pt>
                <c:pt idx="2">
                  <c:v>51.1</c:v>
                </c:pt>
                <c:pt idx="3">
                  <c:v>47.2</c:v>
                </c:pt>
                <c:pt idx="4">
                  <c:v>48.5</c:v>
                </c:pt>
              </c:numCache>
            </c:numRef>
          </c:val>
          <c:extLst>
            <c:ext xmlns:c16="http://schemas.microsoft.com/office/drawing/2014/chart" uri="{C3380CC4-5D6E-409C-BE32-E72D297353CC}">
              <c16:uniqueId val="{00000001-A681-4BC3-AFBD-08813E66F43E}"/>
            </c:ext>
          </c:extLst>
        </c:ser>
        <c:ser>
          <c:idx val="2"/>
          <c:order val="2"/>
          <c:tx>
            <c:strRef>
              <c:f>'Fig2 data'!$D$3</c:f>
              <c:strCache>
                <c:ptCount val="1"/>
                <c:pt idx="0">
                  <c:v>2015</c:v>
                </c:pt>
              </c:strCache>
            </c:strRef>
          </c:tx>
          <c:spPr>
            <a:solidFill>
              <a:schemeClr val="accent3"/>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 data'!$A$4:$A$8</c:f>
              <c:strCache>
                <c:ptCount val="5"/>
                <c:pt idx="0">
                  <c:v>Asian/Pacific Islander</c:v>
                </c:pt>
                <c:pt idx="1">
                  <c:v>Black/African American</c:v>
                </c:pt>
                <c:pt idx="2">
                  <c:v>Hispanic or Latinx</c:v>
                </c:pt>
                <c:pt idx="3">
                  <c:v>White</c:v>
                </c:pt>
                <c:pt idx="4">
                  <c:v>All Faculty</c:v>
                </c:pt>
              </c:strCache>
            </c:strRef>
          </c:cat>
          <c:val>
            <c:numRef>
              <c:f>'Fig2 data'!$D$4:$D$8</c:f>
              <c:numCache>
                <c:formatCode>0.0</c:formatCode>
                <c:ptCount val="5"/>
                <c:pt idx="0">
                  <c:v>33.200000000000003</c:v>
                </c:pt>
                <c:pt idx="1">
                  <c:v>60.4</c:v>
                </c:pt>
                <c:pt idx="2">
                  <c:v>54.3</c:v>
                </c:pt>
                <c:pt idx="3">
                  <c:v>50.2</c:v>
                </c:pt>
                <c:pt idx="4">
                  <c:v>50.7</c:v>
                </c:pt>
              </c:numCache>
            </c:numRef>
          </c:val>
          <c:extLst>
            <c:ext xmlns:c16="http://schemas.microsoft.com/office/drawing/2014/chart" uri="{C3380CC4-5D6E-409C-BE32-E72D297353CC}">
              <c16:uniqueId val="{00000002-A681-4BC3-AFBD-08813E66F43E}"/>
            </c:ext>
          </c:extLst>
        </c:ser>
        <c:ser>
          <c:idx val="3"/>
          <c:order val="3"/>
          <c:tx>
            <c:strRef>
              <c:f>'Fig2 data'!$E$3</c:f>
              <c:strCache>
                <c:ptCount val="1"/>
                <c:pt idx="0">
                  <c:v>2019</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'Fig2 data'!$A$4:$A$8</c:f>
              <c:strCache>
                <c:ptCount val="5"/>
                <c:pt idx="0">
                  <c:v>Asian/Pacific Islander</c:v>
                </c:pt>
                <c:pt idx="1">
                  <c:v>Black/African American</c:v>
                </c:pt>
                <c:pt idx="2">
                  <c:v>Hispanic or Latinx</c:v>
                </c:pt>
                <c:pt idx="3">
                  <c:v>White</c:v>
                </c:pt>
                <c:pt idx="4">
                  <c:v>All Faculty</c:v>
                </c:pt>
              </c:strCache>
            </c:strRef>
          </c:cat>
          <c:val>
            <c:numRef>
              <c:f>'Fig2 data'!$E$4:$E$8</c:f>
              <c:numCache>
                <c:formatCode>0.0</c:formatCode>
                <c:ptCount val="5"/>
                <c:pt idx="0">
                  <c:v>31.4</c:v>
                </c:pt>
                <c:pt idx="1">
                  <c:v>58.4</c:v>
                </c:pt>
                <c:pt idx="2">
                  <c:v>52.8</c:v>
                </c:pt>
                <c:pt idx="3">
                  <c:v>48.3</c:v>
                </c:pt>
                <c:pt idx="4">
                  <c:v>48.7</c:v>
                </c:pt>
              </c:numCache>
            </c:numRef>
          </c:val>
          <c:extLst>
            <c:ext xmlns:c16="http://schemas.microsoft.com/office/drawing/2014/chart" uri="{C3380CC4-5D6E-409C-BE32-E72D297353CC}">
              <c16:uniqueId val="{00000003-A681-4BC3-AFBD-08813E66F43E}"/>
            </c:ext>
          </c:extLst>
        </c:ser>
        <c:dLbls>
          <c:showLegendKey val="0"/>
          <c:showVal val="1"/>
          <c:showCatName val="0"/>
          <c:showSerName val="0"/>
          <c:showPercent val="0"/>
          <c:showBubbleSize val="0"/>
        </c:dLbls>
        <c:gapWidth val="150"/>
        <c:axId val="1365749103"/>
        <c:axId val="1365749519"/>
      </c:barChart>
      <c:catAx>
        <c:axId val="13657491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1365749519"/>
        <c:crosses val="autoZero"/>
        <c:auto val="1"/>
        <c:lblAlgn val="ctr"/>
        <c:lblOffset val="100"/>
        <c:noMultiLvlLbl val="0"/>
      </c:catAx>
      <c:valAx>
        <c:axId val="13657495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Georgia" panose="02040502050405020303" pitchFamily="18" charset="0"/>
                    <a:ea typeface="+mn-ea"/>
                    <a:cs typeface="+mn-cs"/>
                  </a:defRPr>
                </a:pPr>
                <a:r>
                  <a:rPr lang="en-US" sz="1100">
                    <a:latin typeface="Georgia" panose="02040502050405020303" pitchFamily="18" charset="0"/>
                  </a:rPr>
                  <a:t>Percent</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1365749103"/>
        <c:crosses val="autoZero"/>
        <c:crossBetween val="between"/>
      </c:valAx>
      <c:spPr>
        <a:noFill/>
        <a:ln>
          <a:noFill/>
        </a:ln>
        <a:effectLst/>
      </c:spPr>
    </c:plotArea>
    <c:legend>
      <c:legendPos val="t"/>
      <c:overlay val="0"/>
      <c:spPr>
        <a:noFill/>
        <a:ln>
          <a:solidFill>
            <a:sysClr val="windowText" lastClr="000000"/>
          </a:solid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'Fig3 data'!$A$4</c:f>
              <c:strCache>
                <c:ptCount val="1"/>
                <c:pt idx="0">
                  <c:v>Asian/Pacific Islander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'Fig3 data'!$B$3:$E$3</c:f>
              <c:numCache>
                <c:formatCode>General</c:formatCode>
                <c:ptCount val="4"/>
                <c:pt idx="0">
                  <c:v>1995</c:v>
                </c:pt>
                <c:pt idx="1">
                  <c:v>2005</c:v>
                </c:pt>
                <c:pt idx="2">
                  <c:v>2015</c:v>
                </c:pt>
                <c:pt idx="3">
                  <c:v>2019</c:v>
                </c:pt>
              </c:numCache>
            </c:numRef>
          </c:cat>
          <c:val>
            <c:numRef>
              <c:f>'Fig3 data'!$B$4:$E$4</c:f>
              <c:numCache>
                <c:formatCode>0.0</c:formatCode>
                <c:ptCount val="4"/>
                <c:pt idx="0">
                  <c:v>51.2</c:v>
                </c:pt>
                <c:pt idx="1">
                  <c:v>45</c:v>
                </c:pt>
                <c:pt idx="2">
                  <c:v>45.6</c:v>
                </c:pt>
                <c:pt idx="3">
                  <c:v>45.6</c:v>
                </c:pt>
              </c:numCache>
            </c:numRef>
          </c:val>
          <c:smooth val="0"/>
          <c:extLst>
            <c:ext xmlns:c16="http://schemas.microsoft.com/office/drawing/2014/chart" uri="{C3380CC4-5D6E-409C-BE32-E72D297353CC}">
              <c16:uniqueId val="{00000000-8760-48DB-8212-D3391ECF07CA}"/>
            </c:ext>
          </c:extLst>
        </c:ser>
        <c:ser>
          <c:idx val="1"/>
          <c:order val="1"/>
          <c:tx>
            <c:strRef>
              <c:f>'Fig3 data'!$A$5</c:f>
              <c:strCache>
                <c:ptCount val="1"/>
                <c:pt idx="0">
                  <c:v>Black/African American</c:v>
                </c:pt>
              </c:strCache>
            </c:strRef>
          </c:tx>
          <c:spPr>
            <a:ln w="28575" cap="rnd">
              <a:solidFill>
                <a:schemeClr val="accent2"/>
              </a:solidFill>
              <a:round/>
            </a:ln>
            <a:effectLst/>
          </c:spPr>
          <c:marker>
            <c:symbol val="circle"/>
            <c:size val="5"/>
            <c:spPr>
              <a:solidFill>
                <a:schemeClr val="accent2"/>
              </a:solidFill>
              <a:ln w="9525">
                <a:solidFill>
                  <a:schemeClr val="accent2"/>
                </a:solidFill>
              </a:ln>
              <a:effectLst/>
            </c:spPr>
          </c:marker>
          <c:dLbls>
            <c:spPr>
              <a:solidFill>
                <a:schemeClr val="bg1"/>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'Fig3 data'!$B$3:$E$3</c:f>
              <c:numCache>
                <c:formatCode>General</c:formatCode>
                <c:ptCount val="4"/>
                <c:pt idx="0">
                  <c:v>1995</c:v>
                </c:pt>
                <c:pt idx="1">
                  <c:v>2005</c:v>
                </c:pt>
                <c:pt idx="2">
                  <c:v>2015</c:v>
                </c:pt>
                <c:pt idx="3">
                  <c:v>2019</c:v>
                </c:pt>
              </c:numCache>
            </c:numRef>
          </c:cat>
          <c:val>
            <c:numRef>
              <c:f>'Fig3 data'!$B$5:$E$5</c:f>
              <c:numCache>
                <c:formatCode>0.0</c:formatCode>
                <c:ptCount val="4"/>
                <c:pt idx="0">
                  <c:v>39.799999999999997</c:v>
                </c:pt>
                <c:pt idx="1">
                  <c:v>27.6</c:v>
                </c:pt>
                <c:pt idx="2">
                  <c:v>22.1</c:v>
                </c:pt>
                <c:pt idx="3">
                  <c:v>22.5</c:v>
                </c:pt>
              </c:numCache>
            </c:numRef>
          </c:val>
          <c:smooth val="0"/>
          <c:extLst>
            <c:ext xmlns:c16="http://schemas.microsoft.com/office/drawing/2014/chart" uri="{C3380CC4-5D6E-409C-BE32-E72D297353CC}">
              <c16:uniqueId val="{00000001-8760-48DB-8212-D3391ECF07CA}"/>
            </c:ext>
          </c:extLst>
        </c:ser>
        <c:ser>
          <c:idx val="2"/>
          <c:order val="2"/>
          <c:tx>
            <c:strRef>
              <c:f>'Fig3 data'!$A$6</c:f>
              <c:strCache>
                <c:ptCount val="1"/>
                <c:pt idx="0">
                  <c:v>Hispanic or Latinx</c:v>
                </c:pt>
              </c:strCache>
            </c:strRef>
          </c:tx>
          <c:spPr>
            <a:ln w="28575" cap="rnd">
              <a:solidFill>
                <a:srgbClr val="FF0000"/>
              </a:solidFill>
              <a:round/>
            </a:ln>
            <a:effectLst/>
          </c:spPr>
          <c:marker>
            <c:symbol val="circle"/>
            <c:size val="5"/>
            <c:spPr>
              <a:solidFill>
                <a:srgbClr val="FF0000"/>
              </a:solidFill>
              <a:ln w="9525">
                <a:solidFill>
                  <a:schemeClr val="accent3"/>
                </a:solidFill>
              </a:ln>
              <a:effectLst/>
            </c:spPr>
          </c:marker>
          <c:dLbls>
            <c:dLbl>
              <c:idx val="0"/>
              <c:dLblPos val="l"/>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8760-48DB-8212-D3391ECF07C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'Fig3 data'!$B$3:$E$3</c:f>
              <c:numCache>
                <c:formatCode>General</c:formatCode>
                <c:ptCount val="4"/>
                <c:pt idx="0">
                  <c:v>1995</c:v>
                </c:pt>
                <c:pt idx="1">
                  <c:v>2005</c:v>
                </c:pt>
                <c:pt idx="2">
                  <c:v>2015</c:v>
                </c:pt>
                <c:pt idx="3">
                  <c:v>2019</c:v>
                </c:pt>
              </c:numCache>
            </c:numRef>
          </c:cat>
          <c:val>
            <c:numRef>
              <c:f>'Fig3 data'!$B$6:$E$6</c:f>
              <c:numCache>
                <c:formatCode>0.0</c:formatCode>
                <c:ptCount val="4"/>
                <c:pt idx="0">
                  <c:v>41.4</c:v>
                </c:pt>
                <c:pt idx="1">
                  <c:v>32.6</c:v>
                </c:pt>
                <c:pt idx="2">
                  <c:v>27.8</c:v>
                </c:pt>
                <c:pt idx="3">
                  <c:v>27.6</c:v>
                </c:pt>
              </c:numCache>
            </c:numRef>
          </c:val>
          <c:smooth val="0"/>
          <c:extLst>
            <c:ext xmlns:c16="http://schemas.microsoft.com/office/drawing/2014/chart" uri="{C3380CC4-5D6E-409C-BE32-E72D297353CC}">
              <c16:uniqueId val="{00000002-8760-48DB-8212-D3391ECF07CA}"/>
            </c:ext>
          </c:extLst>
        </c:ser>
        <c:ser>
          <c:idx val="3"/>
          <c:order val="3"/>
          <c:tx>
            <c:strRef>
              <c:f>'Fig3 data'!$A$7</c:f>
              <c:strCache>
                <c:ptCount val="1"/>
                <c:pt idx="0">
                  <c:v>White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'Fig3 data'!$B$3:$E$3</c:f>
              <c:numCache>
                <c:formatCode>General</c:formatCode>
                <c:ptCount val="4"/>
                <c:pt idx="0">
                  <c:v>1995</c:v>
                </c:pt>
                <c:pt idx="1">
                  <c:v>2005</c:v>
                </c:pt>
                <c:pt idx="2">
                  <c:v>2015</c:v>
                </c:pt>
                <c:pt idx="3">
                  <c:v>2019</c:v>
                </c:pt>
              </c:numCache>
            </c:numRef>
          </c:cat>
          <c:val>
            <c:numRef>
              <c:f>'Fig3 data'!$B$7:$E$7</c:f>
              <c:numCache>
                <c:formatCode>0.0</c:formatCode>
                <c:ptCount val="4"/>
                <c:pt idx="0">
                  <c:v>43.4</c:v>
                </c:pt>
                <c:pt idx="1">
                  <c:v>34.1</c:v>
                </c:pt>
                <c:pt idx="2">
                  <c:v>30.3</c:v>
                </c:pt>
                <c:pt idx="3">
                  <c:v>30.2</c:v>
                </c:pt>
              </c:numCache>
            </c:numRef>
          </c:val>
          <c:smooth val="0"/>
          <c:extLst>
            <c:ext xmlns:c16="http://schemas.microsoft.com/office/drawing/2014/chart" uri="{C3380CC4-5D6E-409C-BE32-E72D297353CC}">
              <c16:uniqueId val="{00000003-8760-48DB-8212-D3391ECF07CA}"/>
            </c:ext>
          </c:extLst>
        </c:ser>
        <c:ser>
          <c:idx val="4"/>
          <c:order val="4"/>
          <c:tx>
            <c:strRef>
              <c:f>'Fig3 data'!$A$8</c:f>
              <c:strCache>
                <c:ptCount val="1"/>
                <c:pt idx="0">
                  <c:v>All Faculty</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dLbl>
              <c:idx val="0"/>
              <c:layout>
                <c:manualLayout>
                  <c:x val="-5.3474925820239966E-2"/>
                  <c:y val="-8.0865065177561264E-3"/>
                </c:manualLayout>
              </c:layout>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8760-48DB-8212-D3391ECF07C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t"/>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'Fig3 data'!$B$3:$E$3</c:f>
              <c:numCache>
                <c:formatCode>General</c:formatCode>
                <c:ptCount val="4"/>
                <c:pt idx="0">
                  <c:v>1995</c:v>
                </c:pt>
                <c:pt idx="1">
                  <c:v>2005</c:v>
                </c:pt>
                <c:pt idx="2">
                  <c:v>2015</c:v>
                </c:pt>
                <c:pt idx="3">
                  <c:v>2019</c:v>
                </c:pt>
              </c:numCache>
            </c:numRef>
          </c:cat>
          <c:val>
            <c:numRef>
              <c:f>'Fig3 data'!$B$8:$E$8</c:f>
              <c:numCache>
                <c:formatCode>0.0</c:formatCode>
                <c:ptCount val="4"/>
                <c:pt idx="0">
                  <c:v>42.3</c:v>
                </c:pt>
                <c:pt idx="1">
                  <c:v>32.9</c:v>
                </c:pt>
                <c:pt idx="2">
                  <c:v>30</c:v>
                </c:pt>
                <c:pt idx="3">
                  <c:v>30.2</c:v>
                </c:pt>
              </c:numCache>
            </c:numRef>
          </c:val>
          <c:smooth val="0"/>
          <c:extLst>
            <c:ext xmlns:c16="http://schemas.microsoft.com/office/drawing/2014/chart" uri="{C3380CC4-5D6E-409C-BE32-E72D297353CC}">
              <c16:uniqueId val="{00000005-8760-48DB-8212-D3391ECF07CA}"/>
            </c:ext>
          </c:extLst>
        </c:ser>
        <c:dLbls>
          <c:dLblPos val="t"/>
          <c:showLegendKey val="0"/>
          <c:showVal val="1"/>
          <c:showCatName val="0"/>
          <c:showSerName val="0"/>
          <c:showPercent val="0"/>
          <c:showBubbleSize val="0"/>
        </c:dLbls>
        <c:marker val="1"/>
        <c:smooth val="0"/>
        <c:axId val="1365749103"/>
        <c:axId val="1365749519"/>
      </c:lineChart>
      <c:catAx>
        <c:axId val="13657491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1365749519"/>
        <c:crosses val="autoZero"/>
        <c:auto val="1"/>
        <c:lblAlgn val="ctr"/>
        <c:lblOffset val="100"/>
        <c:noMultiLvlLbl val="0"/>
      </c:catAx>
      <c:valAx>
        <c:axId val="13657495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Georgia" panose="02040502050405020303" pitchFamily="18" charset="0"/>
                    <a:ea typeface="+mn-ea"/>
                    <a:cs typeface="+mn-cs"/>
                  </a:defRPr>
                </a:pPr>
                <a:r>
                  <a:rPr lang="en-US" sz="1100">
                    <a:latin typeface="Georgia" panose="02040502050405020303" pitchFamily="18" charset="0"/>
                  </a:rPr>
                  <a:t>Percent</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1365749103"/>
        <c:crosses val="autoZero"/>
        <c:crossBetween val="between"/>
      </c:valAx>
      <c:spPr>
        <a:noFill/>
        <a:ln>
          <a:noFill/>
        </a:ln>
        <a:effectLst/>
      </c:spPr>
    </c:plotArea>
    <c:legend>
      <c:legendPos val="t"/>
      <c:overlay val="0"/>
      <c:spPr>
        <a:noFill/>
        <a:ln>
          <a:solidFill>
            <a:sysClr val="windowText" lastClr="000000"/>
          </a:solid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percentStacked"/>
        <c:varyColors val="0"/>
        <c:ser>
          <c:idx val="5"/>
          <c:order val="1"/>
          <c:tx>
            <c:strRef>
              <c:f>'Fig4 data'!$A$16</c:f>
              <c:strCache>
                <c:ptCount val="1"/>
                <c:pt idx="0">
                  <c:v>Another Category</c:v>
                </c:pt>
              </c:strCache>
            </c:strRef>
          </c:tx>
          <c:spPr>
            <a:solidFill>
              <a:schemeClr val="accent6"/>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 data'!$B$11:$E$11</c:f>
              <c:numCache>
                <c:formatCode>General</c:formatCode>
                <c:ptCount val="4"/>
                <c:pt idx="0">
                  <c:v>1995</c:v>
                </c:pt>
                <c:pt idx="1">
                  <c:v>2005</c:v>
                </c:pt>
                <c:pt idx="2">
                  <c:v>2015</c:v>
                </c:pt>
                <c:pt idx="3">
                  <c:v>2019</c:v>
                </c:pt>
              </c:numCache>
            </c:numRef>
          </c:cat>
          <c:val>
            <c:numRef>
              <c:f>'Fig4 data'!$B$16:$E$16</c:f>
              <c:numCache>
                <c:formatCode>General</c:formatCode>
                <c:ptCount val="4"/>
                <c:pt idx="0">
                  <c:v>1.8</c:v>
                </c:pt>
                <c:pt idx="1">
                  <c:v>4.4000000000000004</c:v>
                </c:pt>
                <c:pt idx="2">
                  <c:v>6.6</c:v>
                </c:pt>
                <c:pt idx="3">
                  <c:v>7.7</c:v>
                </c:pt>
              </c:numCache>
            </c:numRef>
          </c:val>
          <c:extLst>
            <c:ext xmlns:c16="http://schemas.microsoft.com/office/drawing/2014/chart" uri="{C3380CC4-5D6E-409C-BE32-E72D297353CC}">
              <c16:uniqueId val="{00000000-6B93-4A43-B78B-F226EFEDD7A0}"/>
            </c:ext>
          </c:extLst>
        </c:ser>
        <c:ser>
          <c:idx val="4"/>
          <c:order val="2"/>
          <c:tx>
            <c:strRef>
              <c:f>'Fig4 data'!$A$15</c:f>
              <c:strCache>
                <c:ptCount val="1"/>
                <c:pt idx="0">
                  <c:v>White</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 data'!$B$11:$E$11</c:f>
              <c:numCache>
                <c:formatCode>General</c:formatCode>
                <c:ptCount val="4"/>
                <c:pt idx="0">
                  <c:v>1995</c:v>
                </c:pt>
                <c:pt idx="1">
                  <c:v>2005</c:v>
                </c:pt>
                <c:pt idx="2">
                  <c:v>2015</c:v>
                </c:pt>
                <c:pt idx="3">
                  <c:v>2019</c:v>
                </c:pt>
              </c:numCache>
            </c:numRef>
          </c:cat>
          <c:val>
            <c:numRef>
              <c:f>'Fig4 data'!$B$15:$E$15</c:f>
              <c:numCache>
                <c:formatCode>General</c:formatCode>
                <c:ptCount val="4"/>
                <c:pt idx="0">
                  <c:v>85.2</c:v>
                </c:pt>
                <c:pt idx="1">
                  <c:v>78.8</c:v>
                </c:pt>
                <c:pt idx="2" formatCode="0.0">
                  <c:v>73</c:v>
                </c:pt>
                <c:pt idx="3">
                  <c:v>69.900000000000006</c:v>
                </c:pt>
              </c:numCache>
            </c:numRef>
          </c:val>
          <c:extLst>
            <c:ext xmlns:c16="http://schemas.microsoft.com/office/drawing/2014/chart" uri="{C3380CC4-5D6E-409C-BE32-E72D297353CC}">
              <c16:uniqueId val="{00000001-6B93-4A43-B78B-F226EFEDD7A0}"/>
            </c:ext>
          </c:extLst>
        </c:ser>
        <c:ser>
          <c:idx val="3"/>
          <c:order val="3"/>
          <c:tx>
            <c:strRef>
              <c:f>'Fig4 data'!$A$14</c:f>
              <c:strCache>
                <c:ptCount val="1"/>
                <c:pt idx="0">
                  <c:v>Hispanic or Latinx</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 data'!$B$11:$E$11</c:f>
              <c:numCache>
                <c:formatCode>General</c:formatCode>
                <c:ptCount val="4"/>
                <c:pt idx="0">
                  <c:v>1995</c:v>
                </c:pt>
                <c:pt idx="1">
                  <c:v>2005</c:v>
                </c:pt>
                <c:pt idx="2">
                  <c:v>2015</c:v>
                </c:pt>
                <c:pt idx="3">
                  <c:v>2019</c:v>
                </c:pt>
              </c:numCache>
            </c:numRef>
          </c:cat>
          <c:val>
            <c:numRef>
              <c:f>'Fig4 data'!$B$14:$E$14</c:f>
              <c:numCache>
                <c:formatCode>General</c:formatCode>
                <c:ptCount val="4"/>
                <c:pt idx="0">
                  <c:v>3.4</c:v>
                </c:pt>
                <c:pt idx="1">
                  <c:v>4.5</c:v>
                </c:pt>
                <c:pt idx="2">
                  <c:v>5.3</c:v>
                </c:pt>
                <c:pt idx="3">
                  <c:v>5.9</c:v>
                </c:pt>
              </c:numCache>
            </c:numRef>
          </c:val>
          <c:extLst>
            <c:ext xmlns:c16="http://schemas.microsoft.com/office/drawing/2014/chart" uri="{C3380CC4-5D6E-409C-BE32-E72D297353CC}">
              <c16:uniqueId val="{00000002-6B93-4A43-B78B-F226EFEDD7A0}"/>
            </c:ext>
          </c:extLst>
        </c:ser>
        <c:ser>
          <c:idx val="2"/>
          <c:order val="4"/>
          <c:tx>
            <c:strRef>
              <c:f>'Fig4 data'!$A$13</c:f>
              <c:strCache>
                <c:ptCount val="1"/>
                <c:pt idx="0">
                  <c:v>Black/African American</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 data'!$B$11:$E$11</c:f>
              <c:numCache>
                <c:formatCode>General</c:formatCode>
                <c:ptCount val="4"/>
                <c:pt idx="0">
                  <c:v>1995</c:v>
                </c:pt>
                <c:pt idx="1">
                  <c:v>2005</c:v>
                </c:pt>
                <c:pt idx="2">
                  <c:v>2015</c:v>
                </c:pt>
                <c:pt idx="3">
                  <c:v>2019</c:v>
                </c:pt>
              </c:numCache>
            </c:numRef>
          </c:cat>
          <c:val>
            <c:numRef>
              <c:f>'Fig4 data'!$B$13:$E$13</c:f>
              <c:numCache>
                <c:formatCode>General</c:formatCode>
                <c:ptCount val="4"/>
                <c:pt idx="0">
                  <c:v>4.5999999999999996</c:v>
                </c:pt>
                <c:pt idx="1">
                  <c:v>4.9000000000000004</c:v>
                </c:pt>
                <c:pt idx="2">
                  <c:v>5.0999999999999996</c:v>
                </c:pt>
                <c:pt idx="3">
                  <c:v>5.3</c:v>
                </c:pt>
              </c:numCache>
            </c:numRef>
          </c:val>
          <c:extLst>
            <c:ext xmlns:c16="http://schemas.microsoft.com/office/drawing/2014/chart" uri="{C3380CC4-5D6E-409C-BE32-E72D297353CC}">
              <c16:uniqueId val="{00000003-6B93-4A43-B78B-F226EFEDD7A0}"/>
            </c:ext>
          </c:extLst>
        </c:ser>
        <c:ser>
          <c:idx val="1"/>
          <c:order val="5"/>
          <c:tx>
            <c:strRef>
              <c:f>'Fig4 data'!$A$12</c:f>
              <c:strCache>
                <c:ptCount val="1"/>
                <c:pt idx="0">
                  <c:v>Asian/Pacific Islander</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'Fig4 data'!$B$11:$E$11</c:f>
              <c:numCache>
                <c:formatCode>General</c:formatCode>
                <c:ptCount val="4"/>
                <c:pt idx="0">
                  <c:v>1995</c:v>
                </c:pt>
                <c:pt idx="1">
                  <c:v>2005</c:v>
                </c:pt>
                <c:pt idx="2">
                  <c:v>2015</c:v>
                </c:pt>
                <c:pt idx="3">
                  <c:v>2019</c:v>
                </c:pt>
              </c:numCache>
            </c:numRef>
          </c:cat>
          <c:val>
            <c:numRef>
              <c:f>'Fig4 data'!$B$12:$E$12</c:f>
              <c:numCache>
                <c:formatCode>0.0</c:formatCode>
                <c:ptCount val="4"/>
                <c:pt idx="0">
                  <c:v>5</c:v>
                </c:pt>
                <c:pt idx="1">
                  <c:v>7.3</c:v>
                </c:pt>
                <c:pt idx="2">
                  <c:v>9.9</c:v>
                </c:pt>
                <c:pt idx="3">
                  <c:v>11.2</c:v>
                </c:pt>
              </c:numCache>
            </c:numRef>
          </c:val>
          <c:extLst>
            <c:ext xmlns:c16="http://schemas.microsoft.com/office/drawing/2014/chart" uri="{C3380CC4-5D6E-409C-BE32-E72D297353CC}">
              <c16:uniqueId val="{00000004-6B93-4A43-B78B-F226EFEDD7A0}"/>
            </c:ext>
          </c:extLst>
        </c:ser>
        <c:dLbls>
          <c:dLblPos val="ctr"/>
          <c:showLegendKey val="0"/>
          <c:showVal val="1"/>
          <c:showCatName val="0"/>
          <c:showSerName val="0"/>
          <c:showPercent val="0"/>
          <c:showBubbleSize val="0"/>
        </c:dLbls>
        <c:gapWidth val="150"/>
        <c:overlap val="100"/>
        <c:axId val="87965727"/>
        <c:axId val="87968639"/>
        <c:extLst>
          <c:ext xmlns:c15="http://schemas.microsoft.com/office/drawing/2012/chart" uri="{02D57815-91ED-43cb-92C2-25804820EDAC}">
            <c15:filteredBarSeries>
              <c15:ser>
                <c:idx val="0"/>
                <c:order val="0"/>
                <c:tx>
                  <c:strRef>
                    <c:extLst>
                      <c:ext uri="{02D57815-91ED-43cb-92C2-25804820EDAC}">
                        <c15:formulaRef>
                          <c15:sqref>'Fig4 data'!$A$11</c15:sqref>
                        </c15:formulaRef>
                      </c:ext>
                    </c:extLst>
                    <c:strCache>
                      <c:ptCount val="1"/>
                      <c:pt idx="0">
                        <c:v>Percent</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en-US"/>
                    </a:p>
                  </c:txPr>
                  <c:dLblPos val="ctr"/>
                  <c:showLegendKey val="0"/>
                  <c:showVal val="1"/>
                  <c:showCatName val="0"/>
                  <c:showSerName val="0"/>
                  <c:showPercent val="0"/>
                  <c:showBubbleSize val="0"/>
                  <c:showLeaderLines val="0"/>
                  <c:extLst>
                    <c:ext uri="{CE6537A1-D6FC-4f65-9D91-7224C49458BB}">
                      <c15:showLeaderLines val="1"/>
                      <c15:leaderLines>
                        <c:spPr>
                          <a:ln w="9525" cap="flat" cmpd="sng" algn="ctr">
                            <a:solidFill>
                              <a:schemeClr val="tx1">
                                <a:lumMod val="35000"/>
                                <a:lumOff val="65000"/>
                              </a:schemeClr>
                            </a:solidFill>
                            <a:round/>
                          </a:ln>
                          <a:effectLst/>
                        </c:spPr>
                      </c15:leaderLines>
                    </c:ext>
                  </c:extLst>
                </c:dLbls>
                <c:cat>
                  <c:numRef>
                    <c:extLst>
                      <c:ext uri="{02D57815-91ED-43cb-92C2-25804820EDAC}">
                        <c15:formulaRef>
                          <c15:sqref>'Fig4 data'!$B$11:$E$11</c15:sqref>
                        </c15:formulaRef>
                      </c:ext>
                    </c:extLst>
                    <c:numCache>
                      <c:formatCode>General</c:formatCode>
                      <c:ptCount val="4"/>
                      <c:pt idx="0">
                        <c:v>1995</c:v>
                      </c:pt>
                      <c:pt idx="1">
                        <c:v>2005</c:v>
                      </c:pt>
                      <c:pt idx="2">
                        <c:v>2015</c:v>
                      </c:pt>
                      <c:pt idx="3">
                        <c:v>2019</c:v>
                      </c:pt>
                    </c:numCache>
                  </c:numRef>
                </c:cat>
                <c:val>
                  <c:numRef>
                    <c:extLst>
                      <c:ext uri="{02D57815-91ED-43cb-92C2-25804820EDAC}">
                        <c15:formulaRef>
                          <c15:sqref>'Fig4 data'!$B$11:$E$11</c15:sqref>
                        </c15:formulaRef>
                      </c:ext>
                    </c:extLst>
                    <c:numCache>
                      <c:formatCode>General</c:formatCode>
                      <c:ptCount val="4"/>
                      <c:pt idx="0">
                        <c:v>1995</c:v>
                      </c:pt>
                      <c:pt idx="1">
                        <c:v>2005</c:v>
                      </c:pt>
                      <c:pt idx="2">
                        <c:v>2015</c:v>
                      </c:pt>
                      <c:pt idx="3">
                        <c:v>2019</c:v>
                      </c:pt>
                    </c:numCache>
                  </c:numRef>
                </c:val>
                <c:extLst>
                  <c:ext xmlns:c16="http://schemas.microsoft.com/office/drawing/2014/chart" uri="{C3380CC4-5D6E-409C-BE32-E72D297353CC}">
                    <c16:uniqueId val="{00000005-6B93-4A43-B78B-F226EFEDD7A0}"/>
                  </c:ext>
                </c:extLst>
              </c15:ser>
            </c15:filteredBarSeries>
          </c:ext>
        </c:extLst>
      </c:barChart>
      <c:catAx>
        <c:axId val="8796572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Arial" panose="020B0604020202020204" pitchFamily="34" charset="0"/>
              </a:defRPr>
            </a:pPr>
            <a:endParaRPr lang="en-US"/>
          </a:p>
        </c:txPr>
        <c:crossAx val="87968639"/>
        <c:crosses val="autoZero"/>
        <c:auto val="1"/>
        <c:lblAlgn val="ctr"/>
        <c:lblOffset val="100"/>
        <c:noMultiLvlLbl val="0"/>
      </c:catAx>
      <c:valAx>
        <c:axId val="87968639"/>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Arial" panose="020B0604020202020204" pitchFamily="34" charset="0"/>
              </a:defRPr>
            </a:pPr>
            <a:endParaRPr lang="en-US"/>
          </a:p>
        </c:txPr>
        <c:crossAx val="87965727"/>
        <c:crosses val="autoZero"/>
        <c:crossBetween val="between"/>
      </c:valAx>
      <c:spPr>
        <a:noFill/>
        <a:ln>
          <a:noFill/>
        </a:ln>
        <a:effectLst/>
      </c:spPr>
    </c:plotArea>
    <c:legend>
      <c:legendPos val="t"/>
      <c:overlay val="0"/>
      <c:spPr>
        <a:noFill/>
        <a:ln>
          <a:solidFill>
            <a:sysClr val="windowText" lastClr="000000"/>
          </a:solid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Arial" panose="020B0604020202020204" pitchFamily="34" charset="0"/>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lineChart>
        <c:grouping val="standard"/>
        <c:varyColors val="0"/>
        <c:ser>
          <c:idx val="0"/>
          <c:order val="0"/>
          <c:tx>
            <c:strRef>
              <c:f>'Fig5 data'!$A$4</c:f>
              <c:strCache>
                <c:ptCount val="1"/>
                <c:pt idx="0">
                  <c:v>Asian/Pacific Islander</c:v>
                </c:pt>
              </c:strCache>
            </c:strRef>
          </c:tx>
          <c:spPr>
            <a:ln w="28575" cap="rnd">
              <a:solidFill>
                <a:schemeClr val="accent1"/>
              </a:solidFill>
              <a:round/>
            </a:ln>
            <a:effectLst/>
          </c:spPr>
          <c:marker>
            <c:symbol val="circle"/>
            <c:size val="5"/>
            <c:spPr>
              <a:solidFill>
                <a:schemeClr val="accent1"/>
              </a:solidFill>
              <a:ln w="9525">
                <a:solidFill>
                  <a:schemeClr val="accent1"/>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'Fig5 data'!$B$3:$E$3</c:f>
              <c:numCache>
                <c:formatCode>General</c:formatCode>
                <c:ptCount val="4"/>
                <c:pt idx="0">
                  <c:v>1995</c:v>
                </c:pt>
                <c:pt idx="1">
                  <c:v>2005</c:v>
                </c:pt>
                <c:pt idx="2">
                  <c:v>2015</c:v>
                </c:pt>
                <c:pt idx="3">
                  <c:v>2019</c:v>
                </c:pt>
              </c:numCache>
            </c:numRef>
          </c:cat>
          <c:val>
            <c:numRef>
              <c:f>'Fig5 data'!$B$4:$E$4</c:f>
              <c:numCache>
                <c:formatCode>0.0</c:formatCode>
                <c:ptCount val="4"/>
                <c:pt idx="0">
                  <c:v>20.3</c:v>
                </c:pt>
                <c:pt idx="1">
                  <c:v>22.7</c:v>
                </c:pt>
                <c:pt idx="2">
                  <c:v>25</c:v>
                </c:pt>
                <c:pt idx="3">
                  <c:v>25.5</c:v>
                </c:pt>
              </c:numCache>
            </c:numRef>
          </c:val>
          <c:smooth val="0"/>
          <c:extLst>
            <c:ext xmlns:c16="http://schemas.microsoft.com/office/drawing/2014/chart" uri="{C3380CC4-5D6E-409C-BE32-E72D297353CC}">
              <c16:uniqueId val="{00000000-3676-4593-8062-2BF47B3291CA}"/>
            </c:ext>
          </c:extLst>
        </c:ser>
        <c:ser>
          <c:idx val="1"/>
          <c:order val="1"/>
          <c:tx>
            <c:strRef>
              <c:f>'Fig5 data'!$A$5</c:f>
              <c:strCache>
                <c:ptCount val="1"/>
                <c:pt idx="0">
                  <c:v>Black/African American</c:v>
                </c:pt>
              </c:strCache>
            </c:strRef>
          </c:tx>
          <c:spPr>
            <a:ln w="28575" cap="rnd">
              <a:solidFill>
                <a:schemeClr val="accent2"/>
              </a:solidFill>
              <a:round/>
            </a:ln>
            <a:effectLst/>
          </c:spPr>
          <c:marker>
            <c:symbol val="circle"/>
            <c:size val="5"/>
            <c:spPr>
              <a:solidFill>
                <a:srgbClr val="FFC000"/>
              </a:solidFill>
              <a:ln w="9525">
                <a:solidFill>
                  <a:schemeClr val="accent2"/>
                </a:solidFill>
              </a:ln>
              <a:effectLst/>
            </c:spPr>
          </c:marker>
          <c:dLbls>
            <c:spPr>
              <a:solidFill>
                <a:schemeClr val="bg1"/>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b"/>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'Fig5 data'!$B$3:$E$3</c:f>
              <c:numCache>
                <c:formatCode>General</c:formatCode>
                <c:ptCount val="4"/>
                <c:pt idx="0">
                  <c:v>1995</c:v>
                </c:pt>
                <c:pt idx="1">
                  <c:v>2005</c:v>
                </c:pt>
                <c:pt idx="2">
                  <c:v>2015</c:v>
                </c:pt>
                <c:pt idx="3">
                  <c:v>2019</c:v>
                </c:pt>
              </c:numCache>
            </c:numRef>
          </c:cat>
          <c:val>
            <c:numRef>
              <c:f>'Fig5 data'!$B$5:$E$5</c:f>
              <c:numCache>
                <c:formatCode>General</c:formatCode>
                <c:ptCount val="4"/>
                <c:pt idx="0">
                  <c:v>8.1999999999999993</c:v>
                </c:pt>
                <c:pt idx="1">
                  <c:v>8.4</c:v>
                </c:pt>
                <c:pt idx="2">
                  <c:v>7.4</c:v>
                </c:pt>
                <c:pt idx="3">
                  <c:v>7.8</c:v>
                </c:pt>
              </c:numCache>
            </c:numRef>
          </c:val>
          <c:smooth val="0"/>
          <c:extLst>
            <c:ext xmlns:c16="http://schemas.microsoft.com/office/drawing/2014/chart" uri="{C3380CC4-5D6E-409C-BE32-E72D297353CC}">
              <c16:uniqueId val="{00000001-3676-4593-8062-2BF47B3291CA}"/>
            </c:ext>
          </c:extLst>
        </c:ser>
        <c:ser>
          <c:idx val="2"/>
          <c:order val="2"/>
          <c:tx>
            <c:strRef>
              <c:f>'Fig5 data'!$A$6</c:f>
              <c:strCache>
                <c:ptCount val="1"/>
                <c:pt idx="0">
                  <c:v>Hispanic or Latinx</c:v>
                </c:pt>
              </c:strCache>
            </c:strRef>
          </c:tx>
          <c:spPr>
            <a:ln w="28575" cap="rnd">
              <a:solidFill>
                <a:srgbClr val="FF0000"/>
              </a:solidFill>
              <a:round/>
            </a:ln>
            <a:effectLst/>
          </c:spPr>
          <c:marker>
            <c:symbol val="circle"/>
            <c:size val="5"/>
            <c:spPr>
              <a:solidFill>
                <a:srgbClr val="FF0000"/>
              </a:solidFill>
              <a:ln w="9525">
                <a:solidFill>
                  <a:schemeClr val="accent3"/>
                </a:solidFill>
              </a:ln>
              <a:effectLst/>
            </c:spPr>
          </c:marker>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'Fig5 data'!$B$3:$E$3</c:f>
              <c:numCache>
                <c:formatCode>General</c:formatCode>
                <c:ptCount val="4"/>
                <c:pt idx="0">
                  <c:v>1995</c:v>
                </c:pt>
                <c:pt idx="1">
                  <c:v>2005</c:v>
                </c:pt>
                <c:pt idx="2">
                  <c:v>2015</c:v>
                </c:pt>
                <c:pt idx="3">
                  <c:v>2019</c:v>
                </c:pt>
              </c:numCache>
            </c:numRef>
          </c:cat>
          <c:val>
            <c:numRef>
              <c:f>'Fig5 data'!$B$6:$E$6</c:f>
              <c:numCache>
                <c:formatCode>General</c:formatCode>
                <c:ptCount val="4"/>
                <c:pt idx="0">
                  <c:v>8.3000000000000007</c:v>
                </c:pt>
                <c:pt idx="1">
                  <c:v>9.8000000000000007</c:v>
                </c:pt>
                <c:pt idx="2">
                  <c:v>9.8000000000000007</c:v>
                </c:pt>
                <c:pt idx="3">
                  <c:v>10.1</c:v>
                </c:pt>
              </c:numCache>
            </c:numRef>
          </c:val>
          <c:smooth val="0"/>
          <c:extLst>
            <c:ext xmlns:c16="http://schemas.microsoft.com/office/drawing/2014/chart" uri="{C3380CC4-5D6E-409C-BE32-E72D297353CC}">
              <c16:uniqueId val="{00000003-3676-4593-8062-2BF47B3291CA}"/>
            </c:ext>
          </c:extLst>
        </c:ser>
        <c:ser>
          <c:idx val="3"/>
          <c:order val="3"/>
          <c:tx>
            <c:strRef>
              <c:f>'Fig5 data'!$A$7</c:f>
              <c:strCache>
                <c:ptCount val="1"/>
                <c:pt idx="0">
                  <c:v>White</c:v>
                </c:pt>
              </c:strCache>
            </c:strRef>
          </c:tx>
          <c:spPr>
            <a:ln w="28575" cap="rnd">
              <a:solidFill>
                <a:schemeClr val="accent4"/>
              </a:solidFill>
              <a:round/>
            </a:ln>
            <a:effectLst/>
          </c:spPr>
          <c:marker>
            <c:symbol val="circle"/>
            <c:size val="5"/>
            <c:spPr>
              <a:solidFill>
                <a:schemeClr val="accent4"/>
              </a:solidFill>
              <a:ln w="9525">
                <a:solidFill>
                  <a:schemeClr val="accent4"/>
                </a:solidFill>
              </a:ln>
              <a:effectLst/>
            </c:spPr>
          </c:marker>
          <c:dLbls>
            <c:dLbl>
              <c:idx val="2"/>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3676-4593-8062-2BF47B3291CA}"/>
                </c:ext>
              </c:extLst>
            </c:dLbl>
            <c:dLbl>
              <c:idx val="3"/>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3676-4593-8062-2BF47B3291C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'Fig5 data'!$B$3:$E$3</c:f>
              <c:numCache>
                <c:formatCode>General</c:formatCode>
                <c:ptCount val="4"/>
                <c:pt idx="0">
                  <c:v>1995</c:v>
                </c:pt>
                <c:pt idx="1">
                  <c:v>2005</c:v>
                </c:pt>
                <c:pt idx="2">
                  <c:v>2015</c:v>
                </c:pt>
                <c:pt idx="3">
                  <c:v>2019</c:v>
                </c:pt>
              </c:numCache>
            </c:numRef>
          </c:cat>
          <c:val>
            <c:numRef>
              <c:f>'Fig5 data'!$B$7:$E$7</c:f>
              <c:numCache>
                <c:formatCode>General</c:formatCode>
                <c:ptCount val="4"/>
                <c:pt idx="0">
                  <c:v>14.7</c:v>
                </c:pt>
                <c:pt idx="1">
                  <c:v>13.9</c:v>
                </c:pt>
                <c:pt idx="2">
                  <c:v>12.8</c:v>
                </c:pt>
                <c:pt idx="3" formatCode="0.0">
                  <c:v>13</c:v>
                </c:pt>
              </c:numCache>
            </c:numRef>
          </c:val>
          <c:smooth val="0"/>
          <c:extLst>
            <c:ext xmlns:c16="http://schemas.microsoft.com/office/drawing/2014/chart" uri="{C3380CC4-5D6E-409C-BE32-E72D297353CC}">
              <c16:uniqueId val="{00000004-3676-4593-8062-2BF47B3291CA}"/>
            </c:ext>
          </c:extLst>
        </c:ser>
        <c:ser>
          <c:idx val="4"/>
          <c:order val="4"/>
          <c:tx>
            <c:strRef>
              <c:f>'Fig5 data'!$A$8</c:f>
              <c:strCache>
                <c:ptCount val="1"/>
                <c:pt idx="0">
                  <c:v>All Faculty</c:v>
                </c:pt>
              </c:strCache>
            </c:strRef>
          </c:tx>
          <c:spPr>
            <a:ln w="28575" cap="rnd">
              <a:solidFill>
                <a:schemeClr val="accent5"/>
              </a:solidFill>
              <a:round/>
            </a:ln>
            <a:effectLst/>
          </c:spPr>
          <c:marker>
            <c:symbol val="circle"/>
            <c:size val="5"/>
            <c:spPr>
              <a:solidFill>
                <a:schemeClr val="accent5"/>
              </a:solidFill>
              <a:ln w="9525">
                <a:solidFill>
                  <a:schemeClr val="accent5"/>
                </a:solidFill>
              </a:ln>
              <a:effectLst/>
            </c:spPr>
          </c:marker>
          <c:dLbls>
            <c:dLbl>
              <c:idx val="0"/>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676-4593-8062-2BF47B3291CA}"/>
                </c:ext>
              </c:extLst>
            </c:dLbl>
            <c:dLbl>
              <c:idx val="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3676-4593-8062-2BF47B3291CA}"/>
                </c:ext>
              </c:extLst>
            </c:dLbl>
            <c:dLbl>
              <c:idx val="2"/>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3676-4593-8062-2BF47B3291CA}"/>
                </c:ext>
              </c:extLst>
            </c:dLbl>
            <c:dLbl>
              <c:idx val="3"/>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3676-4593-8062-2BF47B3291CA}"/>
                </c:ext>
              </c:extLst>
            </c:dLbl>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b"/>
            <c:showLegendKey val="0"/>
            <c:showVal val="0"/>
            <c:showCatName val="0"/>
            <c:showSerName val="0"/>
            <c:showPercent val="0"/>
            <c:showBubbleSize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'Fig5 data'!$B$3:$E$3</c:f>
              <c:numCache>
                <c:formatCode>General</c:formatCode>
                <c:ptCount val="4"/>
                <c:pt idx="0">
                  <c:v>1995</c:v>
                </c:pt>
                <c:pt idx="1">
                  <c:v>2005</c:v>
                </c:pt>
                <c:pt idx="2">
                  <c:v>2015</c:v>
                </c:pt>
                <c:pt idx="3">
                  <c:v>2019</c:v>
                </c:pt>
              </c:numCache>
            </c:numRef>
          </c:cat>
          <c:val>
            <c:numRef>
              <c:f>'Fig5 data'!$B$8:$E$8</c:f>
              <c:numCache>
                <c:formatCode>0.0</c:formatCode>
                <c:ptCount val="4"/>
                <c:pt idx="0">
                  <c:v>14.1</c:v>
                </c:pt>
                <c:pt idx="1">
                  <c:v>13.5</c:v>
                </c:pt>
                <c:pt idx="2">
                  <c:v>13</c:v>
                </c:pt>
                <c:pt idx="3">
                  <c:v>13.5</c:v>
                </c:pt>
              </c:numCache>
            </c:numRef>
          </c:val>
          <c:smooth val="0"/>
          <c:extLst>
            <c:ext xmlns:c16="http://schemas.microsoft.com/office/drawing/2014/chart" uri="{C3380CC4-5D6E-409C-BE32-E72D297353CC}">
              <c16:uniqueId val="{00000006-3676-4593-8062-2BF47B3291CA}"/>
            </c:ext>
          </c:extLst>
        </c:ser>
        <c:dLbls>
          <c:dLblPos val="t"/>
          <c:showLegendKey val="0"/>
          <c:showVal val="1"/>
          <c:showCatName val="0"/>
          <c:showSerName val="0"/>
          <c:showPercent val="0"/>
          <c:showBubbleSize val="0"/>
        </c:dLbls>
        <c:marker val="1"/>
        <c:smooth val="0"/>
        <c:axId val="1365749103"/>
        <c:axId val="1365749519"/>
      </c:lineChart>
      <c:catAx>
        <c:axId val="13657491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1365749519"/>
        <c:crosses val="autoZero"/>
        <c:auto val="1"/>
        <c:lblAlgn val="ctr"/>
        <c:lblOffset val="100"/>
        <c:noMultiLvlLbl val="0"/>
      </c:catAx>
      <c:valAx>
        <c:axId val="13657495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Georgia" panose="02040502050405020303" pitchFamily="18" charset="0"/>
                    <a:ea typeface="+mn-ea"/>
                    <a:cs typeface="+mn-cs"/>
                  </a:defRPr>
                </a:pPr>
                <a:r>
                  <a:rPr lang="en-US" sz="1100">
                    <a:latin typeface="Georgia" panose="02040502050405020303" pitchFamily="18" charset="0"/>
                  </a:rPr>
                  <a:t>Percent</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1365749103"/>
        <c:crosses val="autoZero"/>
        <c:crossBetween val="between"/>
      </c:valAx>
      <c:spPr>
        <a:noFill/>
        <a:ln>
          <a:noFill/>
        </a:ln>
        <a:effectLst/>
      </c:spPr>
    </c:plotArea>
    <c:legend>
      <c:legendPos val="t"/>
      <c:overlay val="0"/>
      <c:spPr>
        <a:noFill/>
        <a:ln>
          <a:solidFill>
            <a:sysClr val="windowText" lastClr="000000"/>
          </a:solid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'Fig6 data'!$B$3</c:f>
              <c:strCache>
                <c:ptCount val="1"/>
                <c:pt idx="0">
                  <c:v>1995</c:v>
                </c:pt>
              </c:strCache>
            </c:strRef>
          </c:tx>
          <c:spPr>
            <a:solidFill>
              <a:schemeClr val="accent1"/>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'Fig6 data'!$A$3:$A$8</c15:sqref>
                  </c15:fullRef>
                </c:ext>
              </c:extLst>
              <c:f>'Fig6 data'!$A$4:$A$8</c:f>
              <c:strCache>
                <c:ptCount val="5"/>
                <c:pt idx="0">
                  <c:v>Asian/Pacific Islander</c:v>
                </c:pt>
                <c:pt idx="1">
                  <c:v>Black/African American</c:v>
                </c:pt>
                <c:pt idx="2">
                  <c:v>Hispanic or Latinx</c:v>
                </c:pt>
                <c:pt idx="3">
                  <c:v>White</c:v>
                </c:pt>
                <c:pt idx="4">
                  <c:v>All Faculty</c:v>
                </c:pt>
              </c:strCache>
            </c:strRef>
          </c:cat>
          <c:val>
            <c:numRef>
              <c:extLst>
                <c:ext xmlns:c15="http://schemas.microsoft.com/office/drawing/2012/chart" uri="{02D57815-91ED-43cb-92C2-25804820EDAC}">
                  <c15:fullRef>
                    <c15:sqref>'Fig6 data'!$B$3:$B$8</c15:sqref>
                  </c15:fullRef>
                </c:ext>
              </c:extLst>
              <c:f>'Fig6 data'!$B$4:$B$8</c:f>
              <c:numCache>
                <c:formatCode>0.0</c:formatCode>
                <c:ptCount val="5"/>
                <c:pt idx="0">
                  <c:v>1.3</c:v>
                </c:pt>
                <c:pt idx="1">
                  <c:v>1.7</c:v>
                </c:pt>
                <c:pt idx="2">
                  <c:v>3.3</c:v>
                </c:pt>
                <c:pt idx="3">
                  <c:v>1.7</c:v>
                </c:pt>
                <c:pt idx="4">
                  <c:v>1.8</c:v>
                </c:pt>
              </c:numCache>
            </c:numRef>
          </c:val>
          <c:extLst>
            <c:ext xmlns:c16="http://schemas.microsoft.com/office/drawing/2014/chart" uri="{C3380CC4-5D6E-409C-BE32-E72D297353CC}">
              <c16:uniqueId val="{00000000-617D-4F3A-98CC-1B7C5FDB6A0A}"/>
            </c:ext>
          </c:extLst>
        </c:ser>
        <c:ser>
          <c:idx val="1"/>
          <c:order val="1"/>
          <c:tx>
            <c:strRef>
              <c:f>'Fig6 data'!$C$3</c:f>
              <c:strCache>
                <c:ptCount val="1"/>
                <c:pt idx="0">
                  <c:v>2005</c:v>
                </c:pt>
              </c:strCache>
            </c:strRef>
          </c:tx>
          <c:spPr>
            <a:solidFill>
              <a:schemeClr val="accent2"/>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'Fig6 data'!$A$3:$A$8</c15:sqref>
                  </c15:fullRef>
                </c:ext>
              </c:extLst>
              <c:f>'Fig6 data'!$A$4:$A$8</c:f>
              <c:strCache>
                <c:ptCount val="5"/>
                <c:pt idx="0">
                  <c:v>Asian/Pacific Islander</c:v>
                </c:pt>
                <c:pt idx="1">
                  <c:v>Black/African American</c:v>
                </c:pt>
                <c:pt idx="2">
                  <c:v>Hispanic or Latinx</c:v>
                </c:pt>
                <c:pt idx="3">
                  <c:v>White</c:v>
                </c:pt>
                <c:pt idx="4">
                  <c:v>All Faculty</c:v>
                </c:pt>
              </c:strCache>
            </c:strRef>
          </c:cat>
          <c:val>
            <c:numRef>
              <c:extLst>
                <c:ext xmlns:c15="http://schemas.microsoft.com/office/drawing/2012/chart" uri="{02D57815-91ED-43cb-92C2-25804820EDAC}">
                  <c15:fullRef>
                    <c15:sqref>'Fig6 data'!$C$3:$C$8</c15:sqref>
                  </c15:fullRef>
                </c:ext>
              </c:extLst>
              <c:f>'Fig6 data'!$C$4:$C$8</c:f>
              <c:numCache>
                <c:formatCode>0.0</c:formatCode>
                <c:ptCount val="5"/>
                <c:pt idx="0">
                  <c:v>6.2</c:v>
                </c:pt>
                <c:pt idx="1">
                  <c:v>12.7</c:v>
                </c:pt>
                <c:pt idx="2">
                  <c:v>8.1999999999999993</c:v>
                </c:pt>
                <c:pt idx="3">
                  <c:v>6.7</c:v>
                </c:pt>
                <c:pt idx="4">
                  <c:v>6.9</c:v>
                </c:pt>
              </c:numCache>
            </c:numRef>
          </c:val>
          <c:extLst>
            <c:ext xmlns:c16="http://schemas.microsoft.com/office/drawing/2014/chart" uri="{C3380CC4-5D6E-409C-BE32-E72D297353CC}">
              <c16:uniqueId val="{00000001-617D-4F3A-98CC-1B7C5FDB6A0A}"/>
            </c:ext>
          </c:extLst>
        </c:ser>
        <c:ser>
          <c:idx val="2"/>
          <c:order val="2"/>
          <c:tx>
            <c:strRef>
              <c:f>'Fig6 data'!$D$3</c:f>
              <c:strCache>
                <c:ptCount val="1"/>
                <c:pt idx="0">
                  <c:v>2015</c:v>
                </c:pt>
              </c:strCache>
            </c:strRef>
          </c:tx>
          <c:spPr>
            <a:solidFill>
              <a:schemeClr val="accent3"/>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'Fig6 data'!$A$3:$A$8</c15:sqref>
                  </c15:fullRef>
                </c:ext>
              </c:extLst>
              <c:f>'Fig6 data'!$A$4:$A$8</c:f>
              <c:strCache>
                <c:ptCount val="5"/>
                <c:pt idx="0">
                  <c:v>Asian/Pacific Islander</c:v>
                </c:pt>
                <c:pt idx="1">
                  <c:v>Black/African American</c:v>
                </c:pt>
                <c:pt idx="2">
                  <c:v>Hispanic or Latinx</c:v>
                </c:pt>
                <c:pt idx="3">
                  <c:v>White</c:v>
                </c:pt>
                <c:pt idx="4">
                  <c:v>All Faculty</c:v>
                </c:pt>
              </c:strCache>
            </c:strRef>
          </c:cat>
          <c:val>
            <c:numRef>
              <c:extLst>
                <c:ext xmlns:c15="http://schemas.microsoft.com/office/drawing/2012/chart" uri="{02D57815-91ED-43cb-92C2-25804820EDAC}">
                  <c15:fullRef>
                    <c15:sqref>'Fig6 data'!$D$3:$D$8</c15:sqref>
                  </c15:fullRef>
                </c:ext>
              </c:extLst>
              <c:f>'Fig6 data'!$D$4:$D$8</c:f>
              <c:numCache>
                <c:formatCode>0.0</c:formatCode>
                <c:ptCount val="5"/>
                <c:pt idx="0">
                  <c:v>4.8</c:v>
                </c:pt>
                <c:pt idx="1">
                  <c:v>16.600000000000001</c:v>
                </c:pt>
                <c:pt idx="2">
                  <c:v>10.8</c:v>
                </c:pt>
                <c:pt idx="3">
                  <c:v>6.4</c:v>
                </c:pt>
                <c:pt idx="4">
                  <c:v>7.5</c:v>
                </c:pt>
              </c:numCache>
            </c:numRef>
          </c:val>
          <c:extLst>
            <c:ext xmlns:c16="http://schemas.microsoft.com/office/drawing/2014/chart" uri="{C3380CC4-5D6E-409C-BE32-E72D297353CC}">
              <c16:uniqueId val="{00000003-617D-4F3A-98CC-1B7C5FDB6A0A}"/>
            </c:ext>
          </c:extLst>
        </c:ser>
        <c:ser>
          <c:idx val="3"/>
          <c:order val="3"/>
          <c:tx>
            <c:strRef>
              <c:f>'Fig6 data'!$E$3</c:f>
              <c:strCache>
                <c:ptCount val="1"/>
                <c:pt idx="0">
                  <c:v>2019</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extLst>
                <c:ext xmlns:c15="http://schemas.microsoft.com/office/drawing/2012/chart" uri="{02D57815-91ED-43cb-92C2-25804820EDAC}">
                  <c15:fullRef>
                    <c15:sqref>'Fig6 data'!$A$3:$A$8</c15:sqref>
                  </c15:fullRef>
                </c:ext>
              </c:extLst>
              <c:f>'Fig6 data'!$A$4:$A$8</c:f>
              <c:strCache>
                <c:ptCount val="5"/>
                <c:pt idx="0">
                  <c:v>Asian/Pacific Islander</c:v>
                </c:pt>
                <c:pt idx="1">
                  <c:v>Black/African American</c:v>
                </c:pt>
                <c:pt idx="2">
                  <c:v>Hispanic or Latinx</c:v>
                </c:pt>
                <c:pt idx="3">
                  <c:v>White</c:v>
                </c:pt>
                <c:pt idx="4">
                  <c:v>All Faculty</c:v>
                </c:pt>
              </c:strCache>
            </c:strRef>
          </c:cat>
          <c:val>
            <c:numRef>
              <c:extLst>
                <c:ext xmlns:c15="http://schemas.microsoft.com/office/drawing/2012/chart" uri="{02D57815-91ED-43cb-92C2-25804820EDAC}">
                  <c15:fullRef>
                    <c15:sqref>'Fig6 data'!$E$3:$E$8</c15:sqref>
                  </c15:fullRef>
                </c:ext>
              </c:extLst>
              <c:f>'Fig6 data'!$E$4:$E$8</c:f>
              <c:numCache>
                <c:formatCode>0.0</c:formatCode>
                <c:ptCount val="5"/>
                <c:pt idx="0">
                  <c:v>3.4</c:v>
                </c:pt>
                <c:pt idx="1">
                  <c:v>9.8000000000000007</c:v>
                </c:pt>
                <c:pt idx="2">
                  <c:v>8.1</c:v>
                </c:pt>
                <c:pt idx="3">
                  <c:v>4</c:v>
                </c:pt>
                <c:pt idx="4">
                  <c:v>4.9000000000000004</c:v>
                </c:pt>
              </c:numCache>
            </c:numRef>
          </c:val>
          <c:extLst>
            <c:ext xmlns:c16="http://schemas.microsoft.com/office/drawing/2014/chart" uri="{C3380CC4-5D6E-409C-BE32-E72D297353CC}">
              <c16:uniqueId val="{00000004-617D-4F3A-98CC-1B7C5FDB6A0A}"/>
            </c:ext>
          </c:extLst>
        </c:ser>
        <c:dLbls>
          <c:showLegendKey val="0"/>
          <c:showVal val="1"/>
          <c:showCatName val="0"/>
          <c:showSerName val="0"/>
          <c:showPercent val="0"/>
          <c:showBubbleSize val="0"/>
        </c:dLbls>
        <c:gapWidth val="150"/>
        <c:axId val="1365749103"/>
        <c:axId val="1365749519"/>
      </c:barChart>
      <c:catAx>
        <c:axId val="13657491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1365749519"/>
        <c:crosses val="autoZero"/>
        <c:auto val="1"/>
        <c:lblAlgn val="ctr"/>
        <c:lblOffset val="100"/>
        <c:noMultiLvlLbl val="0"/>
      </c:catAx>
      <c:valAx>
        <c:axId val="1365749519"/>
        <c:scaling>
          <c:orientation val="minMax"/>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100" b="0" i="0" u="none" strike="noStrike" kern="1200" baseline="0">
                    <a:solidFill>
                      <a:schemeClr val="tx1">
                        <a:lumMod val="65000"/>
                        <a:lumOff val="35000"/>
                      </a:schemeClr>
                    </a:solidFill>
                    <a:latin typeface="Georgia" panose="02040502050405020303" pitchFamily="18" charset="0"/>
                    <a:ea typeface="+mn-ea"/>
                    <a:cs typeface="+mn-cs"/>
                  </a:defRPr>
                </a:pPr>
                <a:r>
                  <a:rPr lang="en-US" sz="1100">
                    <a:latin typeface="Georgia" panose="02040502050405020303" pitchFamily="18" charset="0"/>
                  </a:rPr>
                  <a:t>Percent</a:t>
                </a:r>
              </a:p>
            </c:rich>
          </c:tx>
          <c:overlay val="0"/>
          <c:spPr>
            <a:noFill/>
            <a:ln>
              <a:noFill/>
            </a:ln>
            <a:effectLst/>
          </c:spPr>
          <c:txPr>
            <a:bodyPr rot="-5400000" spcFirstLastPara="1" vertOverflow="ellipsis" vert="horz" wrap="square" anchor="ctr" anchorCtr="1"/>
            <a:lstStyle/>
            <a:p>
              <a:pPr>
                <a:defRPr sz="11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1365749103"/>
        <c:crosses val="autoZero"/>
        <c:crossBetween val="between"/>
      </c:valAx>
      <c:spPr>
        <a:noFill/>
        <a:ln>
          <a:noFill/>
        </a:ln>
        <a:effectLst/>
      </c:spPr>
    </c:plotArea>
    <c:legend>
      <c:legendPos val="t"/>
      <c:overlay val="0"/>
      <c:spPr>
        <a:noFill/>
        <a:ln>
          <a:solidFill>
            <a:sysClr val="windowText" lastClr="000000"/>
          </a:solid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tx>
            <c:strRef>
              <c:f>'Fig7 data'!$B$3</c:f>
              <c:strCache>
                <c:ptCount val="1"/>
                <c:pt idx="0">
                  <c:v>Tenure-line</c:v>
                </c:pt>
              </c:strCache>
            </c:strRef>
          </c:tx>
          <c:spPr>
            <a:solidFill>
              <a:schemeClr val="accent1"/>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 data'!$A$4:$A$9</c:f>
              <c:strCache>
                <c:ptCount val="6"/>
                <c:pt idx="0">
                  <c:v>Asian</c:v>
                </c:pt>
                <c:pt idx="1">
                  <c:v>Black or African American</c:v>
                </c:pt>
                <c:pt idx="2">
                  <c:v>Hispanic or Latinx</c:v>
                </c:pt>
                <c:pt idx="3">
                  <c:v>White</c:v>
                </c:pt>
                <c:pt idx="4">
                  <c:v>Another Category</c:v>
                </c:pt>
                <c:pt idx="5">
                  <c:v>All Faculty</c:v>
                </c:pt>
              </c:strCache>
            </c:strRef>
          </c:cat>
          <c:val>
            <c:numRef>
              <c:f>'Fig7 data'!$B$4:$B$9</c:f>
              <c:numCache>
                <c:formatCode>0.0%</c:formatCode>
                <c:ptCount val="6"/>
                <c:pt idx="0">
                  <c:v>1.4266886326194399</c:v>
                </c:pt>
                <c:pt idx="1">
                  <c:v>0.25236079452946925</c:v>
                </c:pt>
                <c:pt idx="2">
                  <c:v>0.87707100591715981</c:v>
                </c:pt>
                <c:pt idx="3">
                  <c:v>-0.11054575418254588</c:v>
                </c:pt>
                <c:pt idx="4">
                  <c:v>3.5757742601514111</c:v>
                </c:pt>
                <c:pt idx="5">
                  <c:v>8.3950010900971567E-2</c:v>
                </c:pt>
              </c:numCache>
            </c:numRef>
          </c:val>
          <c:extLst>
            <c:ext xmlns:c16="http://schemas.microsoft.com/office/drawing/2014/chart" uri="{C3380CC4-5D6E-409C-BE32-E72D297353CC}">
              <c16:uniqueId val="{00000000-E5B9-40E4-AC0A-498643D2FFBC}"/>
            </c:ext>
          </c:extLst>
        </c:ser>
        <c:ser>
          <c:idx val="1"/>
          <c:order val="1"/>
          <c:tx>
            <c:strRef>
              <c:f>'Fig7 data'!$C$3</c:f>
              <c:strCache>
                <c:ptCount val="1"/>
                <c:pt idx="0">
                  <c:v>Contingent</c:v>
                </c:pt>
              </c:strCache>
            </c:strRef>
          </c:tx>
          <c:spPr>
            <a:solidFill>
              <a:schemeClr val="accent2"/>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'Fig7 data'!$A$4:$A$9</c:f>
              <c:strCache>
                <c:ptCount val="6"/>
                <c:pt idx="0">
                  <c:v>Asian</c:v>
                </c:pt>
                <c:pt idx="1">
                  <c:v>Black or African American</c:v>
                </c:pt>
                <c:pt idx="2">
                  <c:v>Hispanic or Latinx</c:v>
                </c:pt>
                <c:pt idx="3">
                  <c:v>White</c:v>
                </c:pt>
                <c:pt idx="4">
                  <c:v>Another Category</c:v>
                </c:pt>
                <c:pt idx="5">
                  <c:v>All Faculty</c:v>
                </c:pt>
              </c:strCache>
            </c:strRef>
          </c:cat>
          <c:val>
            <c:numRef>
              <c:f>'Fig7 data'!$C$4:$C$9</c:f>
              <c:numCache>
                <c:formatCode>0.0%</c:formatCode>
                <c:ptCount val="6"/>
                <c:pt idx="0">
                  <c:v>2.0368043557928903</c:v>
                </c:pt>
                <c:pt idx="1">
                  <c:v>1.8522437851992681</c:v>
                </c:pt>
                <c:pt idx="2">
                  <c:v>2.4735080286625868</c:v>
                </c:pt>
                <c:pt idx="3">
                  <c:v>0.57396523132114208</c:v>
                </c:pt>
                <c:pt idx="4">
                  <c:v>1.7887855897733875</c:v>
                </c:pt>
                <c:pt idx="5">
                  <c:v>0.83458578858702448</c:v>
                </c:pt>
              </c:numCache>
            </c:numRef>
          </c:val>
          <c:extLst>
            <c:ext xmlns:c16="http://schemas.microsoft.com/office/drawing/2014/chart" uri="{C3380CC4-5D6E-409C-BE32-E72D297353CC}">
              <c16:uniqueId val="{00000001-E5B9-40E4-AC0A-498643D2FFBC}"/>
            </c:ext>
          </c:extLst>
        </c:ser>
        <c:dLbls>
          <c:dLblPos val="outEnd"/>
          <c:showLegendKey val="0"/>
          <c:showVal val="1"/>
          <c:showCatName val="0"/>
          <c:showSerName val="0"/>
          <c:showPercent val="0"/>
          <c:showBubbleSize val="0"/>
        </c:dLbls>
        <c:gapWidth val="219"/>
        <c:overlap val="-27"/>
        <c:axId val="367845711"/>
        <c:axId val="367846127"/>
      </c:barChart>
      <c:catAx>
        <c:axId val="367845711"/>
        <c:scaling>
          <c:orientation val="minMax"/>
        </c:scaling>
        <c:delete val="0"/>
        <c:axPos val="b"/>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367846127"/>
        <c:crosses val="autoZero"/>
        <c:auto val="1"/>
        <c:lblAlgn val="ctr"/>
        <c:lblOffset val="100"/>
        <c:noMultiLvlLbl val="0"/>
      </c:catAx>
      <c:valAx>
        <c:axId val="367846127"/>
        <c:scaling>
          <c:orientation val="minMax"/>
        </c:scaling>
        <c:delete val="1"/>
        <c:axPos val="l"/>
        <c:majorGridlines>
          <c:spPr>
            <a:ln w="9525" cap="flat" cmpd="sng" algn="ctr">
              <a:solidFill>
                <a:schemeClr val="tx1">
                  <a:lumMod val="15000"/>
                  <a:lumOff val="85000"/>
                </a:schemeClr>
              </a:solidFill>
              <a:round/>
            </a:ln>
            <a:effectLst/>
          </c:spPr>
        </c:majorGridlines>
        <c:numFmt formatCode="0.0%" sourceLinked="1"/>
        <c:majorTickMark val="none"/>
        <c:minorTickMark val="none"/>
        <c:tickLblPos val="nextTo"/>
        <c:crossAx val="367845711"/>
        <c:crosses val="autoZero"/>
        <c:crossBetween val="between"/>
      </c:valAx>
      <c:spPr>
        <a:noFill/>
        <a:ln>
          <a:noFill/>
        </a:ln>
        <a:effectLst/>
      </c:spPr>
    </c:plotArea>
    <c:legend>
      <c:legendPos val="t"/>
      <c:overlay val="0"/>
      <c:spPr>
        <a:noFill/>
        <a:ln>
          <a:solidFill>
            <a:sysClr val="windowText" lastClr="000000"/>
          </a:solid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3749049577239479E-2"/>
          <c:y val="9.1721200177648426E-2"/>
          <c:w val="0.93011311272666619"/>
          <c:h val="0.83102560143392223"/>
        </c:manualLayout>
      </c:layout>
      <c:barChart>
        <c:barDir val="col"/>
        <c:grouping val="percentStacked"/>
        <c:varyColors val="0"/>
        <c:ser>
          <c:idx val="0"/>
          <c:order val="0"/>
          <c:tx>
            <c:strRef>
              <c:f>'Fig8 data'!$A$13</c:f>
              <c:strCache>
                <c:ptCount val="1"/>
                <c:pt idx="0">
                  <c:v>TL MSI</c:v>
                </c:pt>
              </c:strCache>
            </c:strRef>
          </c:tx>
          <c:spPr>
            <a:solidFill>
              <a:schemeClr val="accent1"/>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'Fig8 data'!$B$4:$J$4</c:f>
              <c:strCache>
                <c:ptCount val="9"/>
                <c:pt idx="0">
                  <c:v>Asian</c:v>
                </c:pt>
                <c:pt idx="1">
                  <c:v>African American</c:v>
                </c:pt>
                <c:pt idx="2">
                  <c:v>Latinx</c:v>
                </c:pt>
                <c:pt idx="3">
                  <c:v>White</c:v>
                </c:pt>
                <c:pt idx="5">
                  <c:v>Asian</c:v>
                </c:pt>
                <c:pt idx="6">
                  <c:v>African American</c:v>
                </c:pt>
                <c:pt idx="7">
                  <c:v>Latinx</c:v>
                </c:pt>
                <c:pt idx="8">
                  <c:v>White</c:v>
                </c:pt>
              </c:strCache>
            </c:strRef>
          </c:cat>
          <c:val>
            <c:numRef>
              <c:f>'Fig8 data'!$B$13:$J$13</c:f>
              <c:numCache>
                <c:formatCode>General</c:formatCode>
                <c:ptCount val="9"/>
                <c:pt idx="0">
                  <c:v>21.1</c:v>
                </c:pt>
                <c:pt idx="1">
                  <c:v>21.9</c:v>
                </c:pt>
                <c:pt idx="2">
                  <c:v>26.5</c:v>
                </c:pt>
                <c:pt idx="3">
                  <c:v>11.1</c:v>
                </c:pt>
                <c:pt idx="5">
                  <c:v>25.5</c:v>
                </c:pt>
                <c:pt idx="6">
                  <c:v>13.9</c:v>
                </c:pt>
                <c:pt idx="7">
                  <c:v>19.3</c:v>
                </c:pt>
                <c:pt idx="8">
                  <c:v>12.7</c:v>
                </c:pt>
              </c:numCache>
            </c:numRef>
          </c:val>
          <c:extLst>
            <c:ext xmlns:c16="http://schemas.microsoft.com/office/drawing/2014/chart" uri="{C3380CC4-5D6E-409C-BE32-E72D297353CC}">
              <c16:uniqueId val="{00000000-BFA1-410F-9A34-448E3CF87B77}"/>
            </c:ext>
          </c:extLst>
        </c:ser>
        <c:ser>
          <c:idx val="1"/>
          <c:order val="1"/>
          <c:tx>
            <c:strRef>
              <c:f>'Fig8 data'!$A$14</c:f>
              <c:strCache>
                <c:ptCount val="1"/>
                <c:pt idx="0">
                  <c:v>TL PWI</c:v>
                </c:pt>
              </c:strCache>
            </c:strRef>
          </c:tx>
          <c:spPr>
            <a:solidFill>
              <a:schemeClr val="accent2"/>
            </a:solidFill>
            <a:ln>
              <a:noFill/>
            </a:ln>
            <a:effectLst/>
          </c:spPr>
          <c:invertIfNegative val="0"/>
          <c:dLbls>
            <c:spPr>
              <a:solidFill>
                <a:schemeClr val="bg1"/>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'Fig8 data'!$B$4:$J$4</c:f>
              <c:strCache>
                <c:ptCount val="9"/>
                <c:pt idx="0">
                  <c:v>Asian</c:v>
                </c:pt>
                <c:pt idx="1">
                  <c:v>African American</c:v>
                </c:pt>
                <c:pt idx="2">
                  <c:v>Latinx</c:v>
                </c:pt>
                <c:pt idx="3">
                  <c:v>White</c:v>
                </c:pt>
                <c:pt idx="5">
                  <c:v>Asian</c:v>
                </c:pt>
                <c:pt idx="6">
                  <c:v>African American</c:v>
                </c:pt>
                <c:pt idx="7">
                  <c:v>Latinx</c:v>
                </c:pt>
                <c:pt idx="8">
                  <c:v>White</c:v>
                </c:pt>
              </c:strCache>
            </c:strRef>
          </c:cat>
          <c:val>
            <c:numRef>
              <c:f>'Fig8 data'!$B$14:$J$14</c:f>
              <c:numCache>
                <c:formatCode>General</c:formatCode>
                <c:ptCount val="9"/>
                <c:pt idx="0">
                  <c:v>30.1</c:v>
                </c:pt>
                <c:pt idx="1">
                  <c:v>17.899999999999999</c:v>
                </c:pt>
                <c:pt idx="2">
                  <c:v>14.9</c:v>
                </c:pt>
                <c:pt idx="3">
                  <c:v>32.299999999999997</c:v>
                </c:pt>
                <c:pt idx="5">
                  <c:v>20.100000000000001</c:v>
                </c:pt>
                <c:pt idx="6">
                  <c:v>8.6</c:v>
                </c:pt>
                <c:pt idx="7">
                  <c:v>8.3000000000000007</c:v>
                </c:pt>
                <c:pt idx="8">
                  <c:v>17.5</c:v>
                </c:pt>
              </c:numCache>
            </c:numRef>
          </c:val>
          <c:extLst>
            <c:ext xmlns:c16="http://schemas.microsoft.com/office/drawing/2014/chart" uri="{C3380CC4-5D6E-409C-BE32-E72D297353CC}">
              <c16:uniqueId val="{00000001-BFA1-410F-9A34-448E3CF87B77}"/>
            </c:ext>
          </c:extLst>
        </c:ser>
        <c:ser>
          <c:idx val="2"/>
          <c:order val="2"/>
          <c:tx>
            <c:strRef>
              <c:f>'Fig8 data'!$A$15</c:f>
              <c:strCache>
                <c:ptCount val="1"/>
                <c:pt idx="0">
                  <c:v>CT MSI</c:v>
                </c:pt>
              </c:strCache>
            </c:strRef>
          </c:tx>
          <c:spPr>
            <a:solidFill>
              <a:srgbClr val="00B050"/>
            </a:solidFill>
            <a:ln>
              <a:noFill/>
            </a:ln>
            <a:effectLst/>
          </c:spPr>
          <c:invertIfNegative val="0"/>
          <c:dLbls>
            <c:spPr>
              <a:solidFill>
                <a:schemeClr val="bg1"/>
              </a:solid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'Fig8 data'!$B$4:$J$4</c:f>
              <c:strCache>
                <c:ptCount val="9"/>
                <c:pt idx="0">
                  <c:v>Asian</c:v>
                </c:pt>
                <c:pt idx="1">
                  <c:v>African American</c:v>
                </c:pt>
                <c:pt idx="2">
                  <c:v>Latinx</c:v>
                </c:pt>
                <c:pt idx="3">
                  <c:v>White</c:v>
                </c:pt>
                <c:pt idx="5">
                  <c:v>Asian</c:v>
                </c:pt>
                <c:pt idx="6">
                  <c:v>African American</c:v>
                </c:pt>
                <c:pt idx="7">
                  <c:v>Latinx</c:v>
                </c:pt>
                <c:pt idx="8">
                  <c:v>White</c:v>
                </c:pt>
              </c:strCache>
            </c:strRef>
          </c:cat>
          <c:val>
            <c:numRef>
              <c:f>'Fig8 data'!$B$15:$J$15</c:f>
              <c:numCache>
                <c:formatCode>General</c:formatCode>
                <c:ptCount val="9"/>
                <c:pt idx="0">
                  <c:v>25.7</c:v>
                </c:pt>
                <c:pt idx="1">
                  <c:v>31.2</c:v>
                </c:pt>
                <c:pt idx="2">
                  <c:v>37.799999999999997</c:v>
                </c:pt>
                <c:pt idx="3">
                  <c:v>14.1</c:v>
                </c:pt>
                <c:pt idx="5">
                  <c:v>33.799999999999997</c:v>
                </c:pt>
                <c:pt idx="6">
                  <c:v>43.4</c:v>
                </c:pt>
                <c:pt idx="7">
                  <c:v>54.2</c:v>
                </c:pt>
                <c:pt idx="8">
                  <c:v>26.2</c:v>
                </c:pt>
              </c:numCache>
            </c:numRef>
          </c:val>
          <c:extLst>
            <c:ext xmlns:c16="http://schemas.microsoft.com/office/drawing/2014/chart" uri="{C3380CC4-5D6E-409C-BE32-E72D297353CC}">
              <c16:uniqueId val="{00000002-BFA1-410F-9A34-448E3CF87B77}"/>
            </c:ext>
          </c:extLst>
        </c:ser>
        <c:ser>
          <c:idx val="3"/>
          <c:order val="3"/>
          <c:tx>
            <c:strRef>
              <c:f>'Fig8 data'!$A$16</c:f>
              <c:strCache>
                <c:ptCount val="1"/>
                <c:pt idx="0">
                  <c:v>CT PWI</c:v>
                </c:pt>
              </c:strCache>
            </c:strRef>
          </c:tx>
          <c:spPr>
            <a:solidFill>
              <a:schemeClr val="accent4"/>
            </a:solidFill>
            <a:ln>
              <a:noFill/>
            </a:ln>
            <a:effectLst/>
          </c:spPr>
          <c:invertIfNegative val="0"/>
          <c:dLbls>
            <c:spPr>
              <a:solidFill>
                <a:schemeClr val="bg1"/>
              </a:solidFill>
              <a:ln>
                <a:solidFill>
                  <a:sysClr val="windowText" lastClr="000000"/>
                </a:solid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Georgia" panose="02040502050405020303" pitchFamily="18" charset="0"/>
                    <a:ea typeface="+mn-ea"/>
                    <a:cs typeface="+mn-cs"/>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'Fig8 data'!$B$4:$J$4</c:f>
              <c:strCache>
                <c:ptCount val="9"/>
                <c:pt idx="0">
                  <c:v>Asian</c:v>
                </c:pt>
                <c:pt idx="1">
                  <c:v>African American</c:v>
                </c:pt>
                <c:pt idx="2">
                  <c:v>Latinx</c:v>
                </c:pt>
                <c:pt idx="3">
                  <c:v>White</c:v>
                </c:pt>
                <c:pt idx="5">
                  <c:v>Asian</c:v>
                </c:pt>
                <c:pt idx="6">
                  <c:v>African American</c:v>
                </c:pt>
                <c:pt idx="7">
                  <c:v>Latinx</c:v>
                </c:pt>
                <c:pt idx="8">
                  <c:v>White</c:v>
                </c:pt>
              </c:strCache>
            </c:strRef>
          </c:cat>
          <c:val>
            <c:numRef>
              <c:f>'Fig8 data'!$B$16:$J$16</c:f>
              <c:numCache>
                <c:formatCode>0.0</c:formatCode>
                <c:ptCount val="9"/>
                <c:pt idx="0" formatCode="General">
                  <c:v>23.1</c:v>
                </c:pt>
                <c:pt idx="1">
                  <c:v>29</c:v>
                </c:pt>
                <c:pt idx="2">
                  <c:v>20.8</c:v>
                </c:pt>
                <c:pt idx="3">
                  <c:v>42.5</c:v>
                </c:pt>
                <c:pt idx="5">
                  <c:v>20.6</c:v>
                </c:pt>
                <c:pt idx="6">
                  <c:v>34.1</c:v>
                </c:pt>
                <c:pt idx="7">
                  <c:v>18.100000000000001</c:v>
                </c:pt>
                <c:pt idx="8">
                  <c:v>43.6</c:v>
                </c:pt>
              </c:numCache>
            </c:numRef>
          </c:val>
          <c:extLst>
            <c:ext xmlns:c16="http://schemas.microsoft.com/office/drawing/2014/chart" uri="{C3380CC4-5D6E-409C-BE32-E72D297353CC}">
              <c16:uniqueId val="{00000003-BFA1-410F-9A34-448E3CF87B77}"/>
            </c:ext>
          </c:extLst>
        </c:ser>
        <c:dLbls>
          <c:dLblPos val="ctr"/>
          <c:showLegendKey val="0"/>
          <c:showVal val="1"/>
          <c:showCatName val="0"/>
          <c:showSerName val="0"/>
          <c:showPercent val="0"/>
          <c:showBubbleSize val="0"/>
        </c:dLbls>
        <c:gapWidth val="150"/>
        <c:overlap val="100"/>
        <c:axId val="207854272"/>
        <c:axId val="207849696"/>
      </c:barChart>
      <c:catAx>
        <c:axId val="2078542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1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207849696"/>
        <c:crosses val="autoZero"/>
        <c:auto val="1"/>
        <c:lblAlgn val="ctr"/>
        <c:lblOffset val="100"/>
        <c:noMultiLvlLbl val="0"/>
      </c:catAx>
      <c:valAx>
        <c:axId val="207849696"/>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207854272"/>
        <c:crosses val="autoZero"/>
        <c:crossBetween val="between"/>
      </c:valAx>
      <c:spPr>
        <a:noFill/>
        <a:ln>
          <a:noFill/>
        </a:ln>
        <a:effectLst/>
      </c:spPr>
    </c:plotArea>
    <c:legend>
      <c:legendPos val="t"/>
      <c:layout>
        <c:manualLayout>
          <c:xMode val="edge"/>
          <c:yMode val="edge"/>
          <c:x val="0.32835855895693888"/>
          <c:y val="6.0648798883170671E-3"/>
          <c:w val="0.3432827665683148"/>
          <c:h val="3.713728118279485E-2"/>
        </c:manualLayout>
      </c:layout>
      <c:overlay val="0"/>
      <c:spPr>
        <a:noFill/>
        <a:ln>
          <a:solidFill>
            <a:sysClr val="windowText" lastClr="000000"/>
          </a:solid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1295104794289351E-2"/>
          <c:y val="0.10557895240506947"/>
          <c:w val="0.93256705750961633"/>
          <c:h val="0.81339090373093248"/>
        </c:manualLayout>
      </c:layout>
      <c:barChart>
        <c:barDir val="col"/>
        <c:grouping val="percentStacked"/>
        <c:varyColors val="0"/>
        <c:ser>
          <c:idx val="4"/>
          <c:order val="0"/>
          <c:tx>
            <c:strRef>
              <c:f>'Fig9 data'!$E$9</c:f>
              <c:strCache>
                <c:ptCount val="1"/>
                <c:pt idx="0">
                  <c:v>Another Category</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'Fig9 data'!$F$4:$I$4</c:f>
              <c:strCache>
                <c:ptCount val="4"/>
                <c:pt idx="0">
                  <c:v>PWI</c:v>
                </c:pt>
                <c:pt idx="1">
                  <c:v>MSI</c:v>
                </c:pt>
                <c:pt idx="2">
                  <c:v>PWI</c:v>
                </c:pt>
                <c:pt idx="3">
                  <c:v>MSI</c:v>
                </c:pt>
              </c:strCache>
            </c:strRef>
          </c:cat>
          <c:val>
            <c:numRef>
              <c:f>'Fig9 data'!$F$9:$I$9</c:f>
              <c:numCache>
                <c:formatCode>General</c:formatCode>
                <c:ptCount val="4"/>
                <c:pt idx="0">
                  <c:v>1.6000000000000085</c:v>
                </c:pt>
                <c:pt idx="1">
                  <c:v>2.2000000000000028</c:v>
                </c:pt>
                <c:pt idx="2">
                  <c:v>6.7000000000000028</c:v>
                </c:pt>
                <c:pt idx="3">
                  <c:v>8.7999999999999972</c:v>
                </c:pt>
              </c:numCache>
            </c:numRef>
          </c:val>
          <c:extLst>
            <c:ext xmlns:c16="http://schemas.microsoft.com/office/drawing/2014/chart" uri="{C3380CC4-5D6E-409C-BE32-E72D297353CC}">
              <c16:uniqueId val="{00000000-834B-4D8D-8D90-2EDE77EA734A}"/>
            </c:ext>
          </c:extLst>
        </c:ser>
        <c:ser>
          <c:idx val="3"/>
          <c:order val="1"/>
          <c:tx>
            <c:strRef>
              <c:f>'Fig9 data'!$E$8</c:f>
              <c:strCache>
                <c:ptCount val="1"/>
                <c:pt idx="0">
                  <c:v>White</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1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'Fig9 data'!$F$4:$I$4</c:f>
              <c:strCache>
                <c:ptCount val="4"/>
                <c:pt idx="0">
                  <c:v>PWI</c:v>
                </c:pt>
                <c:pt idx="1">
                  <c:v>MSI</c:v>
                </c:pt>
                <c:pt idx="2">
                  <c:v>PWI</c:v>
                </c:pt>
                <c:pt idx="3">
                  <c:v>MSI</c:v>
                </c:pt>
              </c:strCache>
            </c:strRef>
          </c:cat>
          <c:val>
            <c:numRef>
              <c:f>'Fig9 data'!$F$8:$I$8</c:f>
              <c:numCache>
                <c:formatCode>General</c:formatCode>
                <c:ptCount val="4"/>
                <c:pt idx="0">
                  <c:v>89.6</c:v>
                </c:pt>
                <c:pt idx="1">
                  <c:v>74.3</c:v>
                </c:pt>
                <c:pt idx="2" formatCode="0.0">
                  <c:v>76.599999999999994</c:v>
                </c:pt>
                <c:pt idx="3">
                  <c:v>61.9</c:v>
                </c:pt>
              </c:numCache>
            </c:numRef>
          </c:val>
          <c:extLst>
            <c:ext xmlns:c16="http://schemas.microsoft.com/office/drawing/2014/chart" uri="{C3380CC4-5D6E-409C-BE32-E72D297353CC}">
              <c16:uniqueId val="{00000001-834B-4D8D-8D90-2EDE77EA734A}"/>
            </c:ext>
          </c:extLst>
        </c:ser>
        <c:ser>
          <c:idx val="1"/>
          <c:order val="2"/>
          <c:tx>
            <c:strRef>
              <c:f>'Fig9 data'!$E$6</c:f>
              <c:strCache>
                <c:ptCount val="1"/>
                <c:pt idx="0">
                  <c:v>African American</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'Fig9 data'!$F$4:$I$4</c:f>
              <c:strCache>
                <c:ptCount val="4"/>
                <c:pt idx="0">
                  <c:v>PWI</c:v>
                </c:pt>
                <c:pt idx="1">
                  <c:v>MSI</c:v>
                </c:pt>
                <c:pt idx="2">
                  <c:v>PWI</c:v>
                </c:pt>
                <c:pt idx="3">
                  <c:v>MSI</c:v>
                </c:pt>
              </c:strCache>
            </c:strRef>
          </c:cat>
          <c:val>
            <c:numRef>
              <c:f>'Fig9 data'!$F$6:$I$6</c:f>
              <c:numCache>
                <c:formatCode>General</c:formatCode>
                <c:ptCount val="4"/>
                <c:pt idx="0">
                  <c:v>2.9</c:v>
                </c:pt>
                <c:pt idx="1">
                  <c:v>8.8000000000000007</c:v>
                </c:pt>
                <c:pt idx="2" formatCode="0.0">
                  <c:v>3.9</c:v>
                </c:pt>
                <c:pt idx="3">
                  <c:v>6.8</c:v>
                </c:pt>
              </c:numCache>
            </c:numRef>
          </c:val>
          <c:extLst>
            <c:ext xmlns:c16="http://schemas.microsoft.com/office/drawing/2014/chart" uri="{C3380CC4-5D6E-409C-BE32-E72D297353CC}">
              <c16:uniqueId val="{00000002-834B-4D8D-8D90-2EDE77EA734A}"/>
            </c:ext>
          </c:extLst>
        </c:ser>
        <c:ser>
          <c:idx val="2"/>
          <c:order val="3"/>
          <c:tx>
            <c:strRef>
              <c:f>'Fig9 data'!$E$7</c:f>
              <c:strCache>
                <c:ptCount val="1"/>
                <c:pt idx="0">
                  <c:v>Hispanic or Latinx</c:v>
                </c:pt>
              </c:strCache>
            </c:strRef>
          </c:tx>
          <c:spPr>
            <a:solidFill>
              <a:srgbClr val="FF0000"/>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'Fig9 data'!$F$4:$I$4</c:f>
              <c:strCache>
                <c:ptCount val="4"/>
                <c:pt idx="0">
                  <c:v>PWI</c:v>
                </c:pt>
                <c:pt idx="1">
                  <c:v>MSI</c:v>
                </c:pt>
                <c:pt idx="2">
                  <c:v>PWI</c:v>
                </c:pt>
                <c:pt idx="3">
                  <c:v>MSI</c:v>
                </c:pt>
              </c:strCache>
            </c:strRef>
          </c:cat>
          <c:val>
            <c:numRef>
              <c:f>'Fig9 data'!$F$7:$I$7</c:f>
              <c:numCache>
                <c:formatCode>General</c:formatCode>
                <c:ptCount val="4"/>
                <c:pt idx="0">
                  <c:v>1.7</c:v>
                </c:pt>
                <c:pt idx="1">
                  <c:v>7.5</c:v>
                </c:pt>
                <c:pt idx="2" formatCode="0.0">
                  <c:v>3.4</c:v>
                </c:pt>
                <c:pt idx="3">
                  <c:v>8.8000000000000007</c:v>
                </c:pt>
              </c:numCache>
            </c:numRef>
          </c:val>
          <c:extLst>
            <c:ext xmlns:c16="http://schemas.microsoft.com/office/drawing/2014/chart" uri="{C3380CC4-5D6E-409C-BE32-E72D297353CC}">
              <c16:uniqueId val="{00000003-834B-4D8D-8D90-2EDE77EA734A}"/>
            </c:ext>
          </c:extLst>
        </c:ser>
        <c:ser>
          <c:idx val="0"/>
          <c:order val="4"/>
          <c:tx>
            <c:strRef>
              <c:f>'Fig9 data'!$E$5</c:f>
              <c:strCache>
                <c:ptCount val="1"/>
                <c:pt idx="0">
                  <c:v>Asian</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10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'Fig9 data'!$F$4:$I$4</c:f>
              <c:strCache>
                <c:ptCount val="4"/>
                <c:pt idx="0">
                  <c:v>PWI</c:v>
                </c:pt>
                <c:pt idx="1">
                  <c:v>MSI</c:v>
                </c:pt>
                <c:pt idx="2">
                  <c:v>PWI</c:v>
                </c:pt>
                <c:pt idx="3">
                  <c:v>MSI</c:v>
                </c:pt>
              </c:strCache>
            </c:strRef>
          </c:cat>
          <c:val>
            <c:numRef>
              <c:f>'Fig9 data'!$F$5:$I$5</c:f>
              <c:numCache>
                <c:formatCode>General</c:formatCode>
                <c:ptCount val="4"/>
                <c:pt idx="0">
                  <c:v>4.2</c:v>
                </c:pt>
                <c:pt idx="1">
                  <c:v>7.2</c:v>
                </c:pt>
                <c:pt idx="2" formatCode="0.0">
                  <c:v>9.4</c:v>
                </c:pt>
                <c:pt idx="3">
                  <c:v>13.7</c:v>
                </c:pt>
              </c:numCache>
            </c:numRef>
          </c:val>
          <c:extLst>
            <c:ext xmlns:c16="http://schemas.microsoft.com/office/drawing/2014/chart" uri="{C3380CC4-5D6E-409C-BE32-E72D297353CC}">
              <c16:uniqueId val="{00000004-834B-4D8D-8D90-2EDE77EA734A}"/>
            </c:ext>
          </c:extLst>
        </c:ser>
        <c:dLbls>
          <c:dLblPos val="ctr"/>
          <c:showLegendKey val="0"/>
          <c:showVal val="1"/>
          <c:showCatName val="0"/>
          <c:showSerName val="0"/>
          <c:showPercent val="0"/>
          <c:showBubbleSize val="0"/>
        </c:dLbls>
        <c:gapWidth val="150"/>
        <c:overlap val="100"/>
        <c:axId val="803433087"/>
        <c:axId val="895922863"/>
      </c:barChart>
      <c:catAx>
        <c:axId val="8034330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2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895922863"/>
        <c:crosses val="autoZero"/>
        <c:auto val="1"/>
        <c:lblAlgn val="ctr"/>
        <c:lblOffset val="100"/>
        <c:noMultiLvlLbl val="0"/>
      </c:catAx>
      <c:valAx>
        <c:axId val="895922863"/>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crossAx val="803433087"/>
        <c:crosses val="autoZero"/>
        <c:crossBetween val="between"/>
      </c:valAx>
      <c:spPr>
        <a:noFill/>
        <a:ln>
          <a:noFill/>
        </a:ln>
        <a:effectLst/>
      </c:spPr>
    </c:plotArea>
    <c:legend>
      <c:legendPos val="r"/>
      <c:layout>
        <c:manualLayout>
          <c:xMode val="edge"/>
          <c:yMode val="edge"/>
          <c:x val="0.45941628389841183"/>
          <c:y val="0.18754237383783412"/>
          <c:w val="0.1180657836947539"/>
          <c:h val="0.26546159247261014"/>
        </c:manualLayout>
      </c:layout>
      <c:overlay val="0"/>
      <c:spPr>
        <a:solidFill>
          <a:sysClr val="window" lastClr="FFFFFF"/>
        </a:solidFill>
        <a:ln>
          <a:solidFill>
            <a:sysClr val="windowText" lastClr="000000"/>
          </a:solidFill>
        </a:ln>
        <a:effectLst/>
      </c:spPr>
      <c:txPr>
        <a:bodyPr rot="0" spcFirstLastPara="1" vertOverflow="ellipsis" vert="horz" wrap="square" anchor="ctr" anchorCtr="1"/>
        <a:lstStyle/>
        <a:p>
          <a:pPr>
            <a:defRPr sz="1100" b="0" i="0" u="none" strike="noStrike" kern="1200" baseline="0">
              <a:solidFill>
                <a:schemeClr val="tx1">
                  <a:lumMod val="65000"/>
                  <a:lumOff val="35000"/>
                </a:schemeClr>
              </a:solidFill>
              <a:latin typeface="Georgia" panose="02040502050405020303" pitchFamily="18" charset="0"/>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chartsheets/_rels/sheet10.xml.rels><?xml version="1.0" encoding="UTF-8" standalone="yes"?>
<Relationships xmlns="http://schemas.openxmlformats.org/package/2006/relationships"><Relationship Id="rId1" Type="http://schemas.openxmlformats.org/officeDocument/2006/relationships/drawing" Target="../drawings/drawing12.xml"/></Relationships>
</file>

<file path=xl/chartsheets/_rels/sheet11.xml.rels><?xml version="1.0" encoding="UTF-8" standalone="yes"?>
<Relationships xmlns="http://schemas.openxmlformats.org/package/2006/relationships"><Relationship Id="rId1" Type="http://schemas.openxmlformats.org/officeDocument/2006/relationships/drawing" Target="../drawings/drawing13.xml"/></Relationships>
</file>

<file path=xl/chart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chart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chart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chart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chart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chart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chart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chartsheets/_rels/sheet9.xml.rels><?xml version="1.0" encoding="UTF-8" standalone="yes"?>
<Relationships xmlns="http://schemas.openxmlformats.org/package/2006/relationships"><Relationship Id="rId1" Type="http://schemas.openxmlformats.org/officeDocument/2006/relationships/drawing" Target="../drawings/drawing10.xml"/></Relationships>
</file>

<file path=xl/chartsheets/sheet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A4176F3-D272-4961-9337-BDDBA40CB8B3}">
  <sheetPr/>
  <sheetViews>
    <sheetView tabSelected="1" zoomScale="84" workbookViewId="0" zoomToFit="1"/>
  </sheetViews>
  <pageMargins left="0.7" right="0.7" top="0.75" bottom="0.75" header="0.3" footer="0.3"/>
  <drawing r:id="rId1"/>
</chartsheet>
</file>

<file path=xl/chartsheets/sheet10.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F5FBE85B-ACBB-4650-A960-A61AE05DF867}">
  <sheetPr/>
  <sheetViews>
    <sheetView zoomScale="86" workbookViewId="0" zoomToFit="1"/>
  </sheetViews>
  <pageMargins left="0.7" right="0.7" top="0.75" bottom="0.75" header="0.3" footer="0.3"/>
  <drawing r:id="rId1"/>
</chartsheet>
</file>

<file path=xl/chartsheets/sheet11.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F5715ED-3E05-4D5F-91D0-5CF00C2B072C}">
  <sheetPr/>
  <sheetViews>
    <sheetView zoomScale="86" workbookViewId="0" zoomToFit="1"/>
  </sheetViews>
  <pageMargins left="0.7" right="0.7" top="0.75" bottom="0.75" header="0.3" footer="0.3"/>
  <drawing r:id="rId1"/>
</chartsheet>
</file>

<file path=xl/chartsheets/sheet2.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A1AAE416-BD76-4C97-94AF-4C495BB09C6F}">
  <sheetPr/>
  <sheetViews>
    <sheetView zoomScale="86" workbookViewId="0" zoomToFit="1"/>
  </sheetViews>
  <pageMargins left="0.7" right="0.7" top="0.75" bottom="0.75" header="0.3" footer="0.3"/>
  <drawing r:id="rId1"/>
</chartsheet>
</file>

<file path=xl/chartsheets/sheet3.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09590278-DB47-41BB-ADA5-D54F9C5909E3}">
  <sheetPr/>
  <sheetViews>
    <sheetView zoomScale="86" workbookViewId="0" zoomToFit="1"/>
  </sheetViews>
  <pageMargins left="0.7" right="0.7" top="0.75" bottom="0.75" header="0.3" footer="0.3"/>
  <drawing r:id="rId1"/>
</chartsheet>
</file>

<file path=xl/chartsheets/sheet4.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D64CE3F5-BC70-471C-8A1D-5637ACC79BB1}">
  <sheetPr/>
  <sheetViews>
    <sheetView zoomScale="86" workbookViewId="0" zoomToFit="1"/>
  </sheetViews>
  <pageMargins left="0.7" right="0.7" top="0.75" bottom="0.75" header="0.3" footer="0.3"/>
  <drawing r:id="rId1"/>
</chartsheet>
</file>

<file path=xl/chartsheets/sheet5.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559A98CA-CF96-4FB4-AA45-0A39A4A33E1D}">
  <sheetPr/>
  <sheetViews>
    <sheetView zoomScale="86" workbookViewId="0" zoomToFit="1"/>
  </sheetViews>
  <pageMargins left="0.7" right="0.7" top="0.75" bottom="0.75" header="0.3" footer="0.3"/>
  <drawing r:id="rId1"/>
</chartsheet>
</file>

<file path=xl/chartsheets/sheet6.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645619EE-8087-4213-A9C1-A14F49D01810}">
  <sheetPr/>
  <sheetViews>
    <sheetView zoomScale="86" workbookViewId="0" zoomToFit="1"/>
  </sheetViews>
  <pageMargins left="0.7" right="0.7" top="0.75" bottom="0.75" header="0.3" footer="0.3"/>
  <drawing r:id="rId1"/>
</chartsheet>
</file>

<file path=xl/chartsheets/sheet7.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3D0A7A5D-ED66-464E-893E-F26B85913C08}">
  <sheetPr/>
  <sheetViews>
    <sheetView zoomScale="86" workbookViewId="0" zoomToFit="1"/>
  </sheetViews>
  <pageMargins left="0.7" right="0.7" top="0.75" bottom="0.75" header="0.3" footer="0.3"/>
  <drawing r:id="rId1"/>
</chartsheet>
</file>

<file path=xl/chartsheets/sheet8.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42BE52F-367D-4F2C-8430-588018B61427}">
  <sheetPr/>
  <sheetViews>
    <sheetView zoomScale="90" workbookViewId="0"/>
  </sheetViews>
  <pageMargins left="0.7" right="0.7" top="0.75" bottom="0.75" header="0.3" footer="0.3"/>
  <drawing r:id="rId1"/>
</chartsheet>
</file>

<file path=xl/chartsheets/sheet9.xml><?xml version="1.0" encoding="utf-8"?>
<chartsheet xmlns="http://schemas.openxmlformats.org/spreadsheetml/2006/main" xmlns:r="http://schemas.openxmlformats.org/officeDocument/2006/relationships" xmlns:mc="http://schemas.openxmlformats.org/markup-compatibility/2006" xmlns:xr="http://schemas.microsoft.com/office/spreadsheetml/2014/revision" xmlns:xr3="http://schemas.microsoft.com/office/spreadsheetml/2016/revision3" mc:Ignorable="xr xr3" xr:uid="{80271ABC-8D1D-43C5-9908-0E3533C18652}">
  <sheetPr/>
  <sheetViews>
    <sheetView zoomScale="90" workbookViewId="0"/>
  </sheetViews>
  <pageMargins left="0.7" right="0.7" top="0.75" bottom="0.75" header="0.3" footer="0.3"/>
  <drawing r:id="rId1"/>
</chartsheet>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9.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absoluteAnchor>
    <xdr:pos x="0" y="0"/>
    <xdr:ext cx="8654143" cy="6277429"/>
    <xdr:graphicFrame macro="">
      <xdr:nvGraphicFramePr>
        <xdr:cNvPr id="2" name="Chart 1">
          <a:extLst>
            <a:ext uri="{FF2B5EF4-FFF2-40B4-BE49-F238E27FC236}">
              <a16:creationId xmlns:a16="http://schemas.microsoft.com/office/drawing/2014/main" id="{D28397DB-DC8F-4BBC-9B4C-0001E86AA12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0.xml><?xml version="1.0" encoding="utf-8"?>
<xdr:wsDr xmlns:xdr="http://schemas.openxmlformats.org/drawingml/2006/spreadsheetDrawing" xmlns:a="http://schemas.openxmlformats.org/drawingml/2006/main">
  <xdr:absoluteAnchor>
    <xdr:pos x="0" y="0"/>
    <xdr:ext cx="8661400" cy="6290733"/>
    <xdr:graphicFrame macro="">
      <xdr:nvGraphicFramePr>
        <xdr:cNvPr id="2" name="Chart 1">
          <a:extLst>
            <a:ext uri="{FF2B5EF4-FFF2-40B4-BE49-F238E27FC236}">
              <a16:creationId xmlns:a16="http://schemas.microsoft.com/office/drawing/2014/main" id="{058745BB-7F98-4EF4-839A-842B48C85B64}"/>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1.xml><?xml version="1.0" encoding="utf-8"?>
<c:userShapes xmlns:c="http://schemas.openxmlformats.org/drawingml/2006/chart">
  <cdr:relSizeAnchor xmlns:cdr="http://schemas.openxmlformats.org/drawingml/2006/chartDrawing">
    <cdr:from>
      <cdr:x>0.12376</cdr:x>
      <cdr:y>0.05528</cdr:y>
    </cdr:from>
    <cdr:to>
      <cdr:x>0.44412</cdr:x>
      <cdr:y>0.10323</cdr:y>
    </cdr:to>
    <cdr:sp macro="" textlink="">
      <cdr:nvSpPr>
        <cdr:cNvPr id="2" name="TextBox 1">
          <a:extLst xmlns:a="http://schemas.openxmlformats.org/drawingml/2006/main">
            <a:ext uri="{FF2B5EF4-FFF2-40B4-BE49-F238E27FC236}">
              <a16:creationId xmlns:a16="http://schemas.microsoft.com/office/drawing/2014/main" id="{243E4B8D-A168-4716-8C8B-5C7D393C4C1B}"/>
            </a:ext>
          </a:extLst>
        </cdr:cNvPr>
        <cdr:cNvSpPr txBox="1"/>
      </cdr:nvSpPr>
      <cdr:spPr>
        <a:xfrm xmlns:a="http://schemas.openxmlformats.org/drawingml/2006/main">
          <a:off x="1071892" y="347730"/>
          <a:ext cx="2774852" cy="301641"/>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vertOverflow="clip" wrap="square" rtlCol="0"/>
        <a:lstStyle xmlns:a="http://schemas.openxmlformats.org/drawingml/2006/main"/>
        <a:p xmlns:a="http://schemas.openxmlformats.org/drawingml/2006/main">
          <a:pPr algn="ctr"/>
          <a:r>
            <a:rPr lang="en-US" sz="1200" b="1">
              <a:latin typeface="Georgia" panose="02040502050405020303" pitchFamily="18" charset="0"/>
              <a:cs typeface="Arial" panose="020B0604020202020204" pitchFamily="34" charset="0"/>
            </a:rPr>
            <a:t>Fall 1995</a:t>
          </a:r>
        </a:p>
      </cdr:txBody>
    </cdr:sp>
  </cdr:relSizeAnchor>
  <cdr:relSizeAnchor xmlns:cdr="http://schemas.openxmlformats.org/drawingml/2006/chartDrawing">
    <cdr:from>
      <cdr:x>0.58898</cdr:x>
      <cdr:y>0.05732</cdr:y>
    </cdr:from>
    <cdr:to>
      <cdr:x>0.91291</cdr:x>
      <cdr:y>0.1022</cdr:y>
    </cdr:to>
    <cdr:sp macro="" textlink="">
      <cdr:nvSpPr>
        <cdr:cNvPr id="3" name="TextBox 2">
          <a:extLst xmlns:a="http://schemas.openxmlformats.org/drawingml/2006/main">
            <a:ext uri="{FF2B5EF4-FFF2-40B4-BE49-F238E27FC236}">
              <a16:creationId xmlns:a16="http://schemas.microsoft.com/office/drawing/2014/main" id="{BEDFD3FC-4BC9-4F06-8742-CAB41B03D39A}"/>
            </a:ext>
          </a:extLst>
        </cdr:cNvPr>
        <cdr:cNvSpPr txBox="1"/>
      </cdr:nvSpPr>
      <cdr:spPr>
        <a:xfrm xmlns:a="http://schemas.openxmlformats.org/drawingml/2006/main">
          <a:off x="5101369" y="360601"/>
          <a:ext cx="2805688" cy="282328"/>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vertOverflow="clip" wrap="square" rtlCol="0"/>
        <a:lstStyle xmlns:a="http://schemas.openxmlformats.org/drawingml/2006/main"/>
        <a:p xmlns:a="http://schemas.openxmlformats.org/drawingml/2006/main">
          <a:pPr algn="ctr"/>
          <a:r>
            <a:rPr lang="en-US" sz="1200" b="1">
              <a:latin typeface="Georgia" panose="02040502050405020303" pitchFamily="18" charset="0"/>
              <a:cs typeface="Arial" panose="020B0604020202020204" pitchFamily="34" charset="0"/>
            </a:rPr>
            <a:t>Fall 2019</a:t>
          </a:r>
        </a:p>
      </cdr:txBody>
    </cdr:sp>
  </cdr:relSizeAnchor>
</c:userShapes>
</file>

<file path=xl/drawings/drawing12.xml><?xml version="1.0" encoding="utf-8"?>
<xdr:wsDr xmlns:xdr="http://schemas.openxmlformats.org/drawingml/2006/spreadsheetDrawing" xmlns:a="http://schemas.openxmlformats.org/drawingml/2006/main">
  <xdr:absoluteAnchor>
    <xdr:pos x="0" y="0"/>
    <xdr:ext cx="8656674" cy="6282070"/>
    <xdr:graphicFrame macro="">
      <xdr:nvGraphicFramePr>
        <xdr:cNvPr id="2" name="Chart 1">
          <a:extLst>
            <a:ext uri="{FF2B5EF4-FFF2-40B4-BE49-F238E27FC236}">
              <a16:creationId xmlns:a16="http://schemas.microsoft.com/office/drawing/2014/main" id="{6BC5CF87-7444-4AC4-B9DA-7F4F9C76821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13.xml><?xml version="1.0" encoding="utf-8"?>
<xdr:wsDr xmlns:xdr="http://schemas.openxmlformats.org/drawingml/2006/spreadsheetDrawing" xmlns:a="http://schemas.openxmlformats.org/drawingml/2006/main">
  <xdr:absoluteAnchor>
    <xdr:pos x="0" y="0"/>
    <xdr:ext cx="8656674" cy="6282070"/>
    <xdr:graphicFrame macro="">
      <xdr:nvGraphicFramePr>
        <xdr:cNvPr id="2" name="Chart 1">
          <a:extLst>
            <a:ext uri="{FF2B5EF4-FFF2-40B4-BE49-F238E27FC236}">
              <a16:creationId xmlns:a16="http://schemas.microsoft.com/office/drawing/2014/main" id="{A11C1D0C-7C2B-475D-8509-DEF181705035}"/>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2.xml><?xml version="1.0" encoding="utf-8"?>
<xdr:wsDr xmlns:xdr="http://schemas.openxmlformats.org/drawingml/2006/spreadsheetDrawing" xmlns:a="http://schemas.openxmlformats.org/drawingml/2006/main">
  <xdr:absoluteAnchor>
    <xdr:pos x="0" y="0"/>
    <xdr:ext cx="8656674" cy="6282070"/>
    <xdr:graphicFrame macro="">
      <xdr:nvGraphicFramePr>
        <xdr:cNvPr id="2" name="Chart 1">
          <a:extLst>
            <a:ext uri="{FF2B5EF4-FFF2-40B4-BE49-F238E27FC236}">
              <a16:creationId xmlns:a16="http://schemas.microsoft.com/office/drawing/2014/main" id="{5A65BE49-B361-4577-B30E-8757524C37B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3.xml><?xml version="1.0" encoding="utf-8"?>
<xdr:wsDr xmlns:xdr="http://schemas.openxmlformats.org/drawingml/2006/spreadsheetDrawing" xmlns:a="http://schemas.openxmlformats.org/drawingml/2006/main">
  <xdr:absoluteAnchor>
    <xdr:pos x="0" y="0"/>
    <xdr:ext cx="8656674" cy="6282070"/>
    <xdr:graphicFrame macro="">
      <xdr:nvGraphicFramePr>
        <xdr:cNvPr id="2" name="Chart 1">
          <a:extLst>
            <a:ext uri="{FF2B5EF4-FFF2-40B4-BE49-F238E27FC236}">
              <a16:creationId xmlns:a16="http://schemas.microsoft.com/office/drawing/2014/main" id="{1B4E8C14-54C4-4989-82D4-4BE47960BB03}"/>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4.xml><?xml version="1.0" encoding="utf-8"?>
<xdr:wsDr xmlns:xdr="http://schemas.openxmlformats.org/drawingml/2006/spreadsheetDrawing" xmlns:a="http://schemas.openxmlformats.org/drawingml/2006/main">
  <xdr:absoluteAnchor>
    <xdr:pos x="0" y="0"/>
    <xdr:ext cx="8656674" cy="6282070"/>
    <xdr:graphicFrame macro="">
      <xdr:nvGraphicFramePr>
        <xdr:cNvPr id="2" name="Chart 1">
          <a:extLst>
            <a:ext uri="{FF2B5EF4-FFF2-40B4-BE49-F238E27FC236}">
              <a16:creationId xmlns:a16="http://schemas.microsoft.com/office/drawing/2014/main" id="{5E2888F5-A10B-41F8-9632-1B48CCBFDF19}"/>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5.xml><?xml version="1.0" encoding="utf-8"?>
<xdr:wsDr xmlns:xdr="http://schemas.openxmlformats.org/drawingml/2006/spreadsheetDrawing" xmlns:a="http://schemas.openxmlformats.org/drawingml/2006/main">
  <xdr:absoluteAnchor>
    <xdr:pos x="0" y="0"/>
    <xdr:ext cx="8656674" cy="6282070"/>
    <xdr:graphicFrame macro="">
      <xdr:nvGraphicFramePr>
        <xdr:cNvPr id="2" name="Chart 1">
          <a:extLst>
            <a:ext uri="{FF2B5EF4-FFF2-40B4-BE49-F238E27FC236}">
              <a16:creationId xmlns:a16="http://schemas.microsoft.com/office/drawing/2014/main" id="{659FCFC3-4DA5-4B2D-9A9B-7E829A575511}"/>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6.xml><?xml version="1.0" encoding="utf-8"?>
<xdr:wsDr xmlns:xdr="http://schemas.openxmlformats.org/drawingml/2006/spreadsheetDrawing" xmlns:a="http://schemas.openxmlformats.org/drawingml/2006/main">
  <xdr:absoluteAnchor>
    <xdr:pos x="0" y="0"/>
    <xdr:ext cx="8656674" cy="6282070"/>
    <xdr:graphicFrame macro="">
      <xdr:nvGraphicFramePr>
        <xdr:cNvPr id="2" name="Chart 1">
          <a:extLst>
            <a:ext uri="{FF2B5EF4-FFF2-40B4-BE49-F238E27FC236}">
              <a16:creationId xmlns:a16="http://schemas.microsoft.com/office/drawing/2014/main" id="{C8D7DB5D-4CA5-483B-8CB2-68FCD3043247}"/>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7.xml><?xml version="1.0" encoding="utf-8"?>
<xdr:wsDr xmlns:xdr="http://schemas.openxmlformats.org/drawingml/2006/spreadsheetDrawing" xmlns:a="http://schemas.openxmlformats.org/drawingml/2006/main">
  <xdr:absoluteAnchor>
    <xdr:pos x="0" y="0"/>
    <xdr:ext cx="8656674" cy="6282070"/>
    <xdr:graphicFrame macro="">
      <xdr:nvGraphicFramePr>
        <xdr:cNvPr id="2" name="Chart 1">
          <a:extLst>
            <a:ext uri="{FF2B5EF4-FFF2-40B4-BE49-F238E27FC236}">
              <a16:creationId xmlns:a16="http://schemas.microsoft.com/office/drawing/2014/main" id="{F2811784-E3FD-43B4-9400-9F628BB9F69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8.xml><?xml version="1.0" encoding="utf-8"?>
<xdr:wsDr xmlns:xdr="http://schemas.openxmlformats.org/drawingml/2006/spreadsheetDrawing" xmlns:a="http://schemas.openxmlformats.org/drawingml/2006/main">
  <xdr:absoluteAnchor>
    <xdr:pos x="0" y="0"/>
    <xdr:ext cx="8656674" cy="6282070"/>
    <xdr:graphicFrame macro="">
      <xdr:nvGraphicFramePr>
        <xdr:cNvPr id="2" name="Chart 1">
          <a:extLst>
            <a:ext uri="{FF2B5EF4-FFF2-40B4-BE49-F238E27FC236}">
              <a16:creationId xmlns:a16="http://schemas.microsoft.com/office/drawing/2014/main" id="{7DC52DBD-9726-4A39-9657-E2E65D02BAC0}"/>
            </a:ext>
          </a:extLst>
        </xdr:cNvPr>
        <xdr:cNvGraphicFramePr>
          <a:graphicFrameLocks noGrp="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absoluteAnchor>
</xdr:wsDr>
</file>

<file path=xl/drawings/drawing9.xml><?xml version="1.0" encoding="utf-8"?>
<c:userShapes xmlns:c="http://schemas.openxmlformats.org/drawingml/2006/chart">
  <cdr:relSizeAnchor xmlns:cdr="http://schemas.openxmlformats.org/drawingml/2006/chartDrawing">
    <cdr:from>
      <cdr:x>0.08495</cdr:x>
      <cdr:y>0.04852</cdr:y>
    </cdr:from>
    <cdr:to>
      <cdr:x>0.43398</cdr:x>
      <cdr:y>0.09027</cdr:y>
    </cdr:to>
    <cdr:sp macro="" textlink="">
      <cdr:nvSpPr>
        <cdr:cNvPr id="2" name="TextBox 1">
          <a:extLst xmlns:a="http://schemas.openxmlformats.org/drawingml/2006/main">
            <a:ext uri="{FF2B5EF4-FFF2-40B4-BE49-F238E27FC236}">
              <a16:creationId xmlns:a16="http://schemas.microsoft.com/office/drawing/2014/main" id="{503C451D-6499-4CCA-B50B-48EE808278B2}"/>
            </a:ext>
          </a:extLst>
        </cdr:cNvPr>
        <cdr:cNvSpPr txBox="1"/>
      </cdr:nvSpPr>
      <cdr:spPr>
        <a:xfrm xmlns:a="http://schemas.openxmlformats.org/drawingml/2006/main">
          <a:off x="735419" y="304800"/>
          <a:ext cx="3021418" cy="262270"/>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vertOverflow="clip" wrap="square" rtlCol="0"/>
        <a:lstStyle xmlns:a="http://schemas.openxmlformats.org/drawingml/2006/main"/>
        <a:p xmlns:a="http://schemas.openxmlformats.org/drawingml/2006/main">
          <a:pPr algn="ctr"/>
          <a:r>
            <a:rPr lang="en-US" sz="1200">
              <a:latin typeface="Georgia" panose="02040502050405020303" pitchFamily="18" charset="0"/>
            </a:rPr>
            <a:t>Fall 1995</a:t>
          </a:r>
        </a:p>
      </cdr:txBody>
    </cdr:sp>
  </cdr:relSizeAnchor>
  <cdr:relSizeAnchor xmlns:cdr="http://schemas.openxmlformats.org/drawingml/2006/chartDrawing">
    <cdr:from>
      <cdr:x>0.60362</cdr:x>
      <cdr:y>0.04758</cdr:y>
    </cdr:from>
    <cdr:to>
      <cdr:x>0.95264</cdr:x>
      <cdr:y>0.0913</cdr:y>
    </cdr:to>
    <cdr:sp macro="" textlink="">
      <cdr:nvSpPr>
        <cdr:cNvPr id="3" name="TextBox 1">
          <a:extLst xmlns:a="http://schemas.openxmlformats.org/drawingml/2006/main">
            <a:ext uri="{FF2B5EF4-FFF2-40B4-BE49-F238E27FC236}">
              <a16:creationId xmlns:a16="http://schemas.microsoft.com/office/drawing/2014/main" id="{46D10B68-417E-4287-B069-2F9A4AFB6D95}"/>
            </a:ext>
          </a:extLst>
        </cdr:cNvPr>
        <cdr:cNvSpPr txBox="1"/>
      </cdr:nvSpPr>
      <cdr:spPr>
        <a:xfrm xmlns:a="http://schemas.openxmlformats.org/drawingml/2006/main">
          <a:off x="5225312" y="298893"/>
          <a:ext cx="3021418" cy="274675"/>
        </a:xfrm>
        <a:prstGeom xmlns:a="http://schemas.openxmlformats.org/drawingml/2006/main" prst="rect">
          <a:avLst/>
        </a:prstGeom>
        <a:ln xmlns:a="http://schemas.openxmlformats.org/drawingml/2006/main">
          <a:solidFill>
            <a:sysClr val="windowText" lastClr="000000"/>
          </a:solidFill>
        </a:ln>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r>
            <a:rPr lang="en-US" sz="1200">
              <a:latin typeface="Georgia" panose="02040502050405020303" pitchFamily="18" charset="0"/>
            </a:rPr>
            <a:t>Fall 2019</a:t>
          </a:r>
        </a:p>
      </cdr:txBody>
    </cdr:sp>
  </cdr:relSizeAnchor>
</c:userShape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CA90F7-11E2-4BC7-9B02-1B2F27A93A3B}">
  <dimension ref="A1:E21"/>
  <sheetViews>
    <sheetView workbookViewId="0">
      <selection activeCell="A8" sqref="A8"/>
    </sheetView>
  </sheetViews>
  <sheetFormatPr defaultRowHeight="15" x14ac:dyDescent="0.25"/>
  <cols>
    <col min="1" max="1" width="23.6328125" customWidth="1"/>
  </cols>
  <sheetData>
    <row r="1" spans="1:5" ht="15.6" x14ac:dyDescent="0.3">
      <c r="A1" s="1" t="s">
        <v>40</v>
      </c>
    </row>
    <row r="3" spans="1:5" ht="15.6" x14ac:dyDescent="0.3">
      <c r="A3" s="2" t="s">
        <v>5</v>
      </c>
      <c r="B3" s="3">
        <v>1995</v>
      </c>
      <c r="C3" s="3">
        <v>2005</v>
      </c>
      <c r="D3" s="3">
        <v>2015</v>
      </c>
      <c r="E3" s="3">
        <v>2019</v>
      </c>
    </row>
    <row r="4" spans="1:5" x14ac:dyDescent="0.25">
      <c r="A4" t="s">
        <v>0</v>
      </c>
      <c r="B4" s="4">
        <v>39132</v>
      </c>
      <c r="C4" s="4">
        <v>68099</v>
      </c>
      <c r="D4" s="4">
        <v>94535</v>
      </c>
      <c r="E4" s="4">
        <v>106615</v>
      </c>
    </row>
    <row r="5" spans="1:5" x14ac:dyDescent="0.25">
      <c r="A5" t="s">
        <v>1</v>
      </c>
      <c r="B5" s="4">
        <v>46303</v>
      </c>
      <c r="C5" s="4">
        <v>75723</v>
      </c>
      <c r="D5" s="4">
        <v>100924</v>
      </c>
      <c r="E5" s="4">
        <v>102588</v>
      </c>
    </row>
    <row r="6" spans="1:5" x14ac:dyDescent="0.25">
      <c r="A6" t="s">
        <v>2</v>
      </c>
      <c r="B6" s="4">
        <v>32639</v>
      </c>
      <c r="C6" s="4">
        <v>58828</v>
      </c>
      <c r="D6" s="4">
        <v>83013</v>
      </c>
      <c r="E6" s="4">
        <v>91788</v>
      </c>
    </row>
    <row r="7" spans="1:5" x14ac:dyDescent="0.25">
      <c r="A7" t="s">
        <v>3</v>
      </c>
      <c r="B7" s="4">
        <v>783020</v>
      </c>
      <c r="C7" s="4">
        <v>973532</v>
      </c>
      <c r="D7" s="4">
        <v>1046851</v>
      </c>
      <c r="E7" s="4">
        <v>999846</v>
      </c>
    </row>
    <row r="8" spans="1:5" x14ac:dyDescent="0.25">
      <c r="A8" t="s">
        <v>69</v>
      </c>
      <c r="B8" s="4">
        <f>7265+34420</f>
        <v>41685</v>
      </c>
      <c r="C8" s="4">
        <f>18673+85668</f>
        <v>104341</v>
      </c>
      <c r="D8" s="4">
        <f>28614+91283</f>
        <v>119897</v>
      </c>
      <c r="E8" s="4">
        <f>33243+95990</f>
        <v>129233</v>
      </c>
    </row>
    <row r="9" spans="1:5" x14ac:dyDescent="0.25">
      <c r="A9" t="s">
        <v>4</v>
      </c>
      <c r="B9" s="5">
        <f>SUM(B4:B8)</f>
        <v>942779</v>
      </c>
      <c r="C9" s="5">
        <f>SUM(C4:C8)</f>
        <v>1280523</v>
      </c>
      <c r="D9" s="5">
        <f>SUM(D4:D8)</f>
        <v>1445220</v>
      </c>
      <c r="E9" s="5">
        <f>SUM(E4:E8)</f>
        <v>1430070</v>
      </c>
    </row>
    <row r="11" spans="1:5" ht="15.6" x14ac:dyDescent="0.3">
      <c r="A11" s="2" t="s">
        <v>6</v>
      </c>
      <c r="B11" s="3">
        <v>1995</v>
      </c>
      <c r="C11" s="3">
        <v>2005</v>
      </c>
      <c r="D11" s="3">
        <v>2015</v>
      </c>
      <c r="E11" s="3">
        <v>2019</v>
      </c>
    </row>
    <row r="12" spans="1:5" x14ac:dyDescent="0.25">
      <c r="A12" t="s">
        <v>0</v>
      </c>
      <c r="B12">
        <f t="shared" ref="B12:E16" si="0">ROUND(100*B4/B$9,1)</f>
        <v>4.2</v>
      </c>
      <c r="C12">
        <f t="shared" si="0"/>
        <v>5.3</v>
      </c>
      <c r="D12">
        <f t="shared" si="0"/>
        <v>6.5</v>
      </c>
      <c r="E12">
        <f t="shared" si="0"/>
        <v>7.5</v>
      </c>
    </row>
    <row r="13" spans="1:5" x14ac:dyDescent="0.25">
      <c r="A13" t="s">
        <v>1</v>
      </c>
      <c r="B13">
        <f t="shared" si="0"/>
        <v>4.9000000000000004</v>
      </c>
      <c r="C13">
        <f t="shared" si="0"/>
        <v>5.9</v>
      </c>
      <c r="D13" s="6">
        <f t="shared" si="0"/>
        <v>7</v>
      </c>
      <c r="E13" s="6">
        <f t="shared" si="0"/>
        <v>7.2</v>
      </c>
    </row>
    <row r="14" spans="1:5" x14ac:dyDescent="0.25">
      <c r="A14" t="s">
        <v>2</v>
      </c>
      <c r="B14">
        <f t="shared" si="0"/>
        <v>3.5</v>
      </c>
      <c r="C14">
        <f t="shared" si="0"/>
        <v>4.5999999999999996</v>
      </c>
      <c r="D14">
        <f t="shared" si="0"/>
        <v>5.7</v>
      </c>
      <c r="E14">
        <f t="shared" si="0"/>
        <v>6.4</v>
      </c>
    </row>
    <row r="15" spans="1:5" x14ac:dyDescent="0.25">
      <c r="A15" t="s">
        <v>3</v>
      </c>
      <c r="B15">
        <f t="shared" si="0"/>
        <v>83.1</v>
      </c>
      <c r="C15" s="6">
        <f t="shared" si="0"/>
        <v>76</v>
      </c>
      <c r="D15" s="6">
        <f t="shared" si="0"/>
        <v>72.400000000000006</v>
      </c>
      <c r="E15" s="6">
        <f t="shared" si="0"/>
        <v>69.900000000000006</v>
      </c>
    </row>
    <row r="16" spans="1:5" x14ac:dyDescent="0.25">
      <c r="A16" t="s">
        <v>69</v>
      </c>
      <c r="B16">
        <f t="shared" si="0"/>
        <v>4.4000000000000004</v>
      </c>
      <c r="C16">
        <f t="shared" si="0"/>
        <v>8.1</v>
      </c>
      <c r="D16">
        <f t="shared" si="0"/>
        <v>8.3000000000000007</v>
      </c>
      <c r="E16" s="6">
        <f t="shared" si="0"/>
        <v>9</v>
      </c>
    </row>
    <row r="18" spans="1:1" x14ac:dyDescent="0.25">
      <c r="A18" t="s">
        <v>7</v>
      </c>
    </row>
    <row r="19" spans="1:1" x14ac:dyDescent="0.25">
      <c r="A19" t="s">
        <v>9</v>
      </c>
    </row>
    <row r="20" spans="1:1" x14ac:dyDescent="0.25">
      <c r="A20" t="s">
        <v>43</v>
      </c>
    </row>
    <row r="21" spans="1:1" x14ac:dyDescent="0.25">
      <c r="A21" t="s">
        <v>10</v>
      </c>
    </row>
  </sheetData>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3ACA7B-DEDC-41DF-97BD-485E64320068}">
  <dimension ref="A1:C15"/>
  <sheetViews>
    <sheetView workbookViewId="0">
      <selection activeCell="A16" sqref="A16"/>
    </sheetView>
  </sheetViews>
  <sheetFormatPr defaultRowHeight="15" x14ac:dyDescent="0.25"/>
  <cols>
    <col min="1" max="1" width="23.6328125" customWidth="1"/>
  </cols>
  <sheetData>
    <row r="1" spans="1:3" ht="15.6" x14ac:dyDescent="0.3">
      <c r="A1" s="1" t="s">
        <v>68</v>
      </c>
    </row>
    <row r="3" spans="1:3" ht="15.6" x14ac:dyDescent="0.3">
      <c r="A3" s="2" t="s">
        <v>6</v>
      </c>
      <c r="B3" s="10">
        <v>1995</v>
      </c>
      <c r="C3" s="10">
        <v>2019</v>
      </c>
    </row>
    <row r="4" spans="1:3" x14ac:dyDescent="0.25">
      <c r="A4" t="s">
        <v>29</v>
      </c>
      <c r="B4" s="6">
        <v>36.4</v>
      </c>
      <c r="C4" s="6">
        <v>37.4</v>
      </c>
    </row>
    <row r="5" spans="1:3" x14ac:dyDescent="0.25">
      <c r="A5" t="s">
        <v>30</v>
      </c>
      <c r="B5" s="6">
        <v>57.9</v>
      </c>
      <c r="C5" s="6">
        <v>52.8</v>
      </c>
    </row>
    <row r="6" spans="1:3" x14ac:dyDescent="0.25">
      <c r="A6" t="s">
        <v>31</v>
      </c>
      <c r="B6" s="6">
        <v>36.4</v>
      </c>
      <c r="C6" s="6">
        <v>19.3</v>
      </c>
    </row>
    <row r="7" spans="1:3" x14ac:dyDescent="0.25">
      <c r="A7" t="s">
        <v>32</v>
      </c>
      <c r="B7" s="6">
        <v>43.2</v>
      </c>
      <c r="C7" s="6">
        <v>27.4</v>
      </c>
    </row>
    <row r="8" spans="1:3" x14ac:dyDescent="0.25">
      <c r="A8" t="s">
        <v>33</v>
      </c>
      <c r="B8" s="6">
        <v>38.5</v>
      </c>
      <c r="C8" s="6">
        <v>25.2</v>
      </c>
    </row>
    <row r="9" spans="1:3" x14ac:dyDescent="0.25">
      <c r="A9" t="s">
        <v>34</v>
      </c>
      <c r="B9" s="6">
        <v>43.7</v>
      </c>
      <c r="C9" s="6">
        <v>30.3</v>
      </c>
    </row>
    <row r="10" spans="1:3" x14ac:dyDescent="0.25">
      <c r="A10" t="s">
        <v>35</v>
      </c>
      <c r="B10" s="6">
        <v>33.200000000000003</v>
      </c>
      <c r="C10" s="6">
        <v>25.7</v>
      </c>
    </row>
    <row r="11" spans="1:3" x14ac:dyDescent="0.25">
      <c r="A11" t="s">
        <v>36</v>
      </c>
      <c r="B11" s="6">
        <v>50</v>
      </c>
      <c r="C11" s="6">
        <v>34.799999999999997</v>
      </c>
    </row>
    <row r="12" spans="1:3" x14ac:dyDescent="0.25">
      <c r="A12" t="s">
        <v>37</v>
      </c>
      <c r="B12" s="6">
        <v>32.9</v>
      </c>
      <c r="C12" s="6">
        <v>25.5</v>
      </c>
    </row>
    <row r="13" spans="1:3" x14ac:dyDescent="0.25">
      <c r="A13" t="s">
        <v>38</v>
      </c>
      <c r="B13" s="6">
        <v>48.5</v>
      </c>
      <c r="C13" s="6">
        <v>35.1</v>
      </c>
    </row>
    <row r="15" spans="1:3" x14ac:dyDescent="0.25">
      <c r="A15" t="s">
        <v>41</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D89820-39CF-4223-8637-767681BEC0BF}">
  <dimension ref="A1:G13"/>
  <sheetViews>
    <sheetView workbookViewId="0">
      <selection activeCell="A14" sqref="A14"/>
    </sheetView>
  </sheetViews>
  <sheetFormatPr defaultRowHeight="15" x14ac:dyDescent="0.25"/>
  <cols>
    <col min="1" max="1" width="23.6328125" customWidth="1"/>
  </cols>
  <sheetData>
    <row r="1" spans="1:7" ht="15.6" x14ac:dyDescent="0.3">
      <c r="A1" s="2" t="s">
        <v>66</v>
      </c>
    </row>
    <row r="3" spans="1:7" ht="15.6" x14ac:dyDescent="0.3">
      <c r="A3" s="2" t="s">
        <v>6</v>
      </c>
      <c r="B3" s="10">
        <v>1995</v>
      </c>
      <c r="C3" s="10">
        <v>2019</v>
      </c>
    </row>
    <row r="4" spans="1:7" x14ac:dyDescent="0.25">
      <c r="A4" t="s">
        <v>29</v>
      </c>
      <c r="B4" s="6">
        <v>1.1000000000000001</v>
      </c>
      <c r="C4" s="6">
        <v>4.3</v>
      </c>
    </row>
    <row r="5" spans="1:7" x14ac:dyDescent="0.25">
      <c r="A5" t="s">
        <v>30</v>
      </c>
      <c r="B5" s="6">
        <v>3.9</v>
      </c>
      <c r="C5" s="6">
        <v>7</v>
      </c>
    </row>
    <row r="6" spans="1:7" x14ac:dyDescent="0.25">
      <c r="A6" t="s">
        <v>31</v>
      </c>
      <c r="B6" s="6">
        <v>2.1</v>
      </c>
      <c r="C6" s="6">
        <v>2.8</v>
      </c>
    </row>
    <row r="7" spans="1:7" x14ac:dyDescent="0.25">
      <c r="A7" t="s">
        <v>32</v>
      </c>
      <c r="B7" s="6">
        <v>2.5</v>
      </c>
      <c r="C7" s="6">
        <v>2.5</v>
      </c>
    </row>
    <row r="8" spans="1:7" x14ac:dyDescent="0.25">
      <c r="A8" t="s">
        <v>33</v>
      </c>
      <c r="B8" s="6">
        <v>1.4</v>
      </c>
      <c r="C8" s="6">
        <v>2.8</v>
      </c>
    </row>
    <row r="9" spans="1:7" x14ac:dyDescent="0.25">
      <c r="A9" t="s">
        <v>34</v>
      </c>
      <c r="B9" s="6">
        <v>2</v>
      </c>
      <c r="C9" s="6">
        <v>3.1</v>
      </c>
    </row>
    <row r="10" spans="1:7" x14ac:dyDescent="0.25">
      <c r="A10" t="s">
        <v>35</v>
      </c>
      <c r="B10" s="6">
        <v>25.7</v>
      </c>
      <c r="C10" s="6">
        <v>29.8</v>
      </c>
    </row>
    <row r="11" spans="1:7" x14ac:dyDescent="0.25">
      <c r="A11" t="s">
        <v>36</v>
      </c>
      <c r="B11" s="6">
        <v>59.5</v>
      </c>
      <c r="C11" s="6">
        <v>40</v>
      </c>
    </row>
    <row r="12" spans="1:7" x14ac:dyDescent="0.25">
      <c r="A12" t="s">
        <v>71</v>
      </c>
      <c r="B12">
        <f>ROUND(100*D12/E13,1)</f>
        <v>0.5</v>
      </c>
      <c r="C12">
        <f>ROUND(100*F12/G$13,1)</f>
        <v>3.2</v>
      </c>
      <c r="D12" s="4">
        <v>1928</v>
      </c>
      <c r="F12" s="4">
        <v>13831</v>
      </c>
    </row>
    <row r="13" spans="1:7" x14ac:dyDescent="0.25">
      <c r="A13" t="s">
        <v>72</v>
      </c>
      <c r="B13">
        <f>ROUND(100*D13/E13,1)</f>
        <v>1.3</v>
      </c>
      <c r="C13">
        <f>ROUND(100*F13/G$13,1)</f>
        <v>4.5</v>
      </c>
      <c r="D13" s="4">
        <v>5337</v>
      </c>
      <c r="E13" s="4">
        <v>399047</v>
      </c>
      <c r="F13" s="4">
        <v>19412</v>
      </c>
      <c r="G13" s="4">
        <v>432547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585AC1-BE81-4271-B3A2-7A5535A4FD6D}">
  <dimension ref="A1:E10"/>
  <sheetViews>
    <sheetView workbookViewId="0">
      <selection activeCell="A11" sqref="A11"/>
    </sheetView>
  </sheetViews>
  <sheetFormatPr defaultRowHeight="15" x14ac:dyDescent="0.25"/>
  <cols>
    <col min="1" max="1" width="23.6328125" customWidth="1"/>
  </cols>
  <sheetData>
    <row r="1" spans="1:5" ht="15.6" x14ac:dyDescent="0.3">
      <c r="A1" s="1" t="s">
        <v>44</v>
      </c>
    </row>
    <row r="3" spans="1:5" ht="15.6" x14ac:dyDescent="0.3">
      <c r="A3" s="2" t="s">
        <v>6</v>
      </c>
      <c r="B3" s="14">
        <v>1995</v>
      </c>
      <c r="C3" s="14">
        <v>2005</v>
      </c>
      <c r="D3" s="14">
        <v>2015</v>
      </c>
      <c r="E3" s="14">
        <v>2019</v>
      </c>
    </row>
    <row r="4" spans="1:5" x14ac:dyDescent="0.25">
      <c r="A4" t="s">
        <v>0</v>
      </c>
      <c r="B4" s="6">
        <v>28.4</v>
      </c>
      <c r="C4" s="6">
        <v>33.200000000000003</v>
      </c>
      <c r="D4" s="6">
        <v>33.200000000000003</v>
      </c>
      <c r="E4" s="6">
        <v>31.4</v>
      </c>
    </row>
    <row r="5" spans="1:5" x14ac:dyDescent="0.25">
      <c r="A5" t="s">
        <v>1</v>
      </c>
      <c r="B5" s="6">
        <v>41.5</v>
      </c>
      <c r="C5" s="6">
        <v>54.2</v>
      </c>
      <c r="D5" s="6">
        <v>60.4</v>
      </c>
      <c r="E5" s="6">
        <v>58.4</v>
      </c>
    </row>
    <row r="6" spans="1:5" x14ac:dyDescent="0.25">
      <c r="A6" t="s">
        <v>2</v>
      </c>
      <c r="B6" s="6">
        <v>42.6</v>
      </c>
      <c r="C6" s="6">
        <v>51.1</v>
      </c>
      <c r="D6" s="6">
        <v>54.3</v>
      </c>
      <c r="E6" s="6">
        <v>52.8</v>
      </c>
    </row>
    <row r="7" spans="1:5" x14ac:dyDescent="0.25">
      <c r="A7" t="s">
        <v>3</v>
      </c>
      <c r="B7" s="6">
        <v>40.1</v>
      </c>
      <c r="C7" s="6">
        <v>47.2</v>
      </c>
      <c r="D7" s="6">
        <v>50.2</v>
      </c>
      <c r="E7" s="6">
        <v>48.3</v>
      </c>
    </row>
    <row r="8" spans="1:5" x14ac:dyDescent="0.25">
      <c r="A8" t="s">
        <v>4</v>
      </c>
      <c r="B8" s="6">
        <v>40.799999999999997</v>
      </c>
      <c r="C8" s="6">
        <v>48.5</v>
      </c>
      <c r="D8" s="6">
        <v>50.7</v>
      </c>
      <c r="E8" s="6">
        <v>48.7</v>
      </c>
    </row>
    <row r="10" spans="1:5" x14ac:dyDescent="0.25">
      <c r="A10" t="s">
        <v>45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9D6DFD-C0F4-49C1-8D51-7E114F66255A}">
  <dimension ref="A1:E10"/>
  <sheetViews>
    <sheetView workbookViewId="0"/>
  </sheetViews>
  <sheetFormatPr defaultRowHeight="15" x14ac:dyDescent="0.25"/>
  <cols>
    <col min="1" max="1" width="23.6328125" customWidth="1"/>
  </cols>
  <sheetData>
    <row r="1" spans="1:5" ht="15.6" x14ac:dyDescent="0.3">
      <c r="A1" s="1" t="s">
        <v>50</v>
      </c>
    </row>
    <row r="3" spans="1:5" ht="15.6" x14ac:dyDescent="0.3">
      <c r="A3" s="2" t="s">
        <v>6</v>
      </c>
      <c r="B3" s="3">
        <v>1995</v>
      </c>
      <c r="C3" s="3">
        <v>2005</v>
      </c>
      <c r="D3" s="3">
        <v>2015</v>
      </c>
      <c r="E3" s="3">
        <v>2019</v>
      </c>
    </row>
    <row r="4" spans="1:5" x14ac:dyDescent="0.25">
      <c r="A4" t="s">
        <v>0</v>
      </c>
      <c r="B4" s="6">
        <v>51.2</v>
      </c>
      <c r="C4" s="6">
        <v>45</v>
      </c>
      <c r="D4" s="6">
        <v>45.6</v>
      </c>
      <c r="E4" s="6">
        <v>45.6</v>
      </c>
    </row>
    <row r="5" spans="1:5" x14ac:dyDescent="0.25">
      <c r="A5" t="s">
        <v>1</v>
      </c>
      <c r="B5" s="6">
        <v>39.799999999999997</v>
      </c>
      <c r="C5" s="6">
        <v>27.6</v>
      </c>
      <c r="D5" s="6">
        <v>22.1</v>
      </c>
      <c r="E5" s="6">
        <v>22.5</v>
      </c>
    </row>
    <row r="6" spans="1:5" x14ac:dyDescent="0.25">
      <c r="A6" t="s">
        <v>2</v>
      </c>
      <c r="B6" s="6">
        <v>41.4</v>
      </c>
      <c r="C6" s="6">
        <v>32.6</v>
      </c>
      <c r="D6" s="6">
        <v>27.8</v>
      </c>
      <c r="E6" s="6">
        <v>27.6</v>
      </c>
    </row>
    <row r="7" spans="1:5" x14ac:dyDescent="0.25">
      <c r="A7" t="s">
        <v>3</v>
      </c>
      <c r="B7" s="6">
        <v>43.4</v>
      </c>
      <c r="C7" s="6">
        <v>34.1</v>
      </c>
      <c r="D7" s="6">
        <v>30.3</v>
      </c>
      <c r="E7" s="6">
        <v>30.2</v>
      </c>
    </row>
    <row r="8" spans="1:5" x14ac:dyDescent="0.25">
      <c r="A8" t="s">
        <v>4</v>
      </c>
      <c r="B8" s="6">
        <v>42.3</v>
      </c>
      <c r="C8" s="6">
        <v>32.9</v>
      </c>
      <c r="D8" s="6">
        <v>30</v>
      </c>
      <c r="E8" s="6">
        <v>30.2</v>
      </c>
    </row>
    <row r="10" spans="1:5" x14ac:dyDescent="0.25">
      <c r="A10" t="s">
        <v>11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A96F0C-D955-4CAD-901B-3F477B4D2E80}">
  <dimension ref="A1:J21"/>
  <sheetViews>
    <sheetView workbookViewId="0">
      <selection activeCell="A8" sqref="A8"/>
    </sheetView>
  </sheetViews>
  <sheetFormatPr defaultRowHeight="15" x14ac:dyDescent="0.25"/>
  <cols>
    <col min="1" max="1" width="23.6328125" customWidth="1"/>
  </cols>
  <sheetData>
    <row r="1" spans="1:10" ht="15.6" x14ac:dyDescent="0.3">
      <c r="A1" s="2" t="s">
        <v>49</v>
      </c>
    </row>
    <row r="3" spans="1:10" ht="15.6" x14ac:dyDescent="0.3">
      <c r="A3" s="2" t="s">
        <v>5</v>
      </c>
      <c r="B3" s="3">
        <v>1995</v>
      </c>
      <c r="C3" s="3">
        <v>2005</v>
      </c>
      <c r="D3" s="3">
        <v>2015</v>
      </c>
      <c r="E3" s="3">
        <v>2019</v>
      </c>
    </row>
    <row r="4" spans="1:10" x14ac:dyDescent="0.25">
      <c r="A4" t="s">
        <v>0</v>
      </c>
      <c r="B4" s="4">
        <v>20031</v>
      </c>
      <c r="C4" s="4">
        <v>30662</v>
      </c>
      <c r="D4" s="4">
        <v>43149</v>
      </c>
      <c r="E4" s="4">
        <v>48609</v>
      </c>
    </row>
    <row r="5" spans="1:10" x14ac:dyDescent="0.25">
      <c r="A5" t="s">
        <v>1</v>
      </c>
      <c r="B5" s="4">
        <v>18426</v>
      </c>
      <c r="C5" s="4">
        <v>20866</v>
      </c>
      <c r="D5" s="4">
        <v>22287</v>
      </c>
      <c r="E5" s="4">
        <v>23076</v>
      </c>
    </row>
    <row r="6" spans="1:10" x14ac:dyDescent="0.25">
      <c r="A6" t="s">
        <v>2</v>
      </c>
      <c r="B6" s="4">
        <v>13520</v>
      </c>
      <c r="C6" s="4">
        <v>19164</v>
      </c>
      <c r="D6" s="4">
        <v>23099</v>
      </c>
      <c r="E6" s="4">
        <v>25378</v>
      </c>
    </row>
    <row r="7" spans="1:10" x14ac:dyDescent="0.25">
      <c r="A7" t="s">
        <v>3</v>
      </c>
      <c r="B7" s="4">
        <v>339805</v>
      </c>
      <c r="C7" s="4">
        <v>332330</v>
      </c>
      <c r="D7" s="4">
        <v>316717</v>
      </c>
      <c r="E7" s="4">
        <v>302241</v>
      </c>
      <c r="G7" s="13">
        <f>(E7-B7)/B7</f>
        <v>-0.11054575418254588</v>
      </c>
    </row>
    <row r="8" spans="1:10" x14ac:dyDescent="0.25">
      <c r="A8" t="s">
        <v>69</v>
      </c>
      <c r="B8" s="4">
        <v>7265</v>
      </c>
      <c r="C8" s="4">
        <v>18673</v>
      </c>
      <c r="D8" s="4">
        <v>28614</v>
      </c>
      <c r="E8" s="4">
        <v>33243</v>
      </c>
    </row>
    <row r="9" spans="1:10" x14ac:dyDescent="0.25">
      <c r="A9" t="s">
        <v>4</v>
      </c>
      <c r="B9" s="5">
        <f>SUM(B4:B8)</f>
        <v>399047</v>
      </c>
      <c r="C9" s="5">
        <f>SUM(C4:C8)</f>
        <v>421695</v>
      </c>
      <c r="D9" s="5">
        <f>SUM(D4:D8)</f>
        <v>433866</v>
      </c>
      <c r="E9" s="5">
        <f>SUM(E4:E8)</f>
        <v>432547</v>
      </c>
    </row>
    <row r="10" spans="1:10" ht="15.6" x14ac:dyDescent="0.3">
      <c r="G10" s="17" t="s">
        <v>39</v>
      </c>
      <c r="H10" s="17"/>
      <c r="I10" s="17"/>
      <c r="J10" s="17"/>
    </row>
    <row r="11" spans="1:10" ht="15.6" x14ac:dyDescent="0.3">
      <c r="A11" s="2" t="s">
        <v>6</v>
      </c>
      <c r="B11" s="3">
        <v>1995</v>
      </c>
      <c r="C11" s="3">
        <v>2005</v>
      </c>
      <c r="D11" s="3">
        <v>2015</v>
      </c>
      <c r="E11" s="3">
        <v>2019</v>
      </c>
      <c r="G11" s="11">
        <v>1995</v>
      </c>
      <c r="H11" s="11">
        <v>2005</v>
      </c>
      <c r="I11" s="11">
        <v>2015</v>
      </c>
      <c r="J11" s="11">
        <v>2019</v>
      </c>
    </row>
    <row r="12" spans="1:10" x14ac:dyDescent="0.25">
      <c r="A12" t="s">
        <v>0</v>
      </c>
      <c r="B12" s="6">
        <f t="shared" ref="B12:E16" si="0">ROUND(100*B4/B$9,1)</f>
        <v>5</v>
      </c>
      <c r="C12" s="6">
        <f t="shared" si="0"/>
        <v>7.3</v>
      </c>
      <c r="D12" s="6">
        <f t="shared" si="0"/>
        <v>9.9</v>
      </c>
      <c r="E12" s="6">
        <f t="shared" si="0"/>
        <v>11.2</v>
      </c>
      <c r="G12">
        <v>4.2</v>
      </c>
      <c r="H12">
        <v>5.3</v>
      </c>
      <c r="I12">
        <v>6.5</v>
      </c>
      <c r="J12">
        <v>7.5</v>
      </c>
    </row>
    <row r="13" spans="1:10" x14ac:dyDescent="0.25">
      <c r="A13" t="s">
        <v>1</v>
      </c>
      <c r="B13">
        <f t="shared" si="0"/>
        <v>4.5999999999999996</v>
      </c>
      <c r="C13">
        <f t="shared" si="0"/>
        <v>4.9000000000000004</v>
      </c>
      <c r="D13">
        <f t="shared" si="0"/>
        <v>5.0999999999999996</v>
      </c>
      <c r="E13">
        <f t="shared" si="0"/>
        <v>5.3</v>
      </c>
      <c r="G13">
        <v>4.9000000000000004</v>
      </c>
      <c r="H13">
        <v>5.9</v>
      </c>
      <c r="I13" s="6">
        <v>7</v>
      </c>
      <c r="J13" s="6">
        <v>7.2</v>
      </c>
    </row>
    <row r="14" spans="1:10" x14ac:dyDescent="0.25">
      <c r="A14" t="s">
        <v>2</v>
      </c>
      <c r="B14">
        <f t="shared" si="0"/>
        <v>3.4</v>
      </c>
      <c r="C14">
        <f t="shared" si="0"/>
        <v>4.5</v>
      </c>
      <c r="D14">
        <f t="shared" si="0"/>
        <v>5.3</v>
      </c>
      <c r="E14">
        <f t="shared" si="0"/>
        <v>5.9</v>
      </c>
      <c r="G14">
        <v>3.5</v>
      </c>
      <c r="H14">
        <v>4.5999999999999996</v>
      </c>
      <c r="I14">
        <v>5.7</v>
      </c>
      <c r="J14">
        <v>6.4</v>
      </c>
    </row>
    <row r="15" spans="1:10" x14ac:dyDescent="0.25">
      <c r="A15" t="s">
        <v>3</v>
      </c>
      <c r="B15">
        <f t="shared" si="0"/>
        <v>85.2</v>
      </c>
      <c r="C15">
        <f t="shared" si="0"/>
        <v>78.8</v>
      </c>
      <c r="D15" s="6">
        <f t="shared" si="0"/>
        <v>73</v>
      </c>
      <c r="E15">
        <f t="shared" si="0"/>
        <v>69.900000000000006</v>
      </c>
      <c r="G15">
        <v>83.1</v>
      </c>
      <c r="H15" s="6">
        <v>76</v>
      </c>
      <c r="I15" s="6">
        <v>72.400000000000006</v>
      </c>
      <c r="J15" s="6">
        <v>69.900000000000006</v>
      </c>
    </row>
    <row r="16" spans="1:10" x14ac:dyDescent="0.25">
      <c r="A16" t="s">
        <v>69</v>
      </c>
      <c r="B16">
        <f t="shared" si="0"/>
        <v>1.8</v>
      </c>
      <c r="C16">
        <f t="shared" si="0"/>
        <v>4.4000000000000004</v>
      </c>
      <c r="D16">
        <f t="shared" si="0"/>
        <v>6.6</v>
      </c>
      <c r="E16">
        <f t="shared" si="0"/>
        <v>7.7</v>
      </c>
      <c r="G16">
        <v>4.4000000000000004</v>
      </c>
      <c r="H16">
        <v>8.1</v>
      </c>
      <c r="I16">
        <v>8.3000000000000007</v>
      </c>
      <c r="J16" s="6">
        <v>9</v>
      </c>
    </row>
    <row r="18" spans="1:1" x14ac:dyDescent="0.25">
      <c r="A18" t="s">
        <v>7</v>
      </c>
    </row>
    <row r="19" spans="1:1" x14ac:dyDescent="0.25">
      <c r="A19" t="s">
        <v>9</v>
      </c>
    </row>
    <row r="20" spans="1:1" x14ac:dyDescent="0.25">
      <c r="A20" t="s">
        <v>8</v>
      </c>
    </row>
    <row r="21" spans="1:1" x14ac:dyDescent="0.25">
      <c r="A21" t="s">
        <v>10</v>
      </c>
    </row>
  </sheetData>
  <mergeCells count="1">
    <mergeCell ref="G10:J10"/>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C33F29-2B51-4EEA-8D18-B3290B206138}">
  <dimension ref="A1:E10"/>
  <sheetViews>
    <sheetView workbookViewId="0">
      <selection activeCell="A2" sqref="A2"/>
    </sheetView>
  </sheetViews>
  <sheetFormatPr defaultRowHeight="15" x14ac:dyDescent="0.25"/>
  <cols>
    <col min="1" max="1" width="23.6328125" customWidth="1"/>
  </cols>
  <sheetData>
    <row r="1" spans="1:5" ht="15.6" x14ac:dyDescent="0.3">
      <c r="A1" s="1" t="s">
        <v>48</v>
      </c>
    </row>
    <row r="3" spans="1:5" ht="15.6" x14ac:dyDescent="0.3">
      <c r="A3" s="2" t="s">
        <v>6</v>
      </c>
      <c r="B3" s="3">
        <v>1995</v>
      </c>
      <c r="C3" s="3">
        <v>2005</v>
      </c>
      <c r="D3" s="3">
        <v>2015</v>
      </c>
      <c r="E3" s="3">
        <v>2019</v>
      </c>
    </row>
    <row r="4" spans="1:5" x14ac:dyDescent="0.25">
      <c r="A4" t="s">
        <v>0</v>
      </c>
      <c r="B4" s="6">
        <v>20.3</v>
      </c>
      <c r="C4" s="6">
        <v>22.7</v>
      </c>
      <c r="D4" s="6">
        <v>25</v>
      </c>
      <c r="E4" s="6">
        <v>25.5</v>
      </c>
    </row>
    <row r="5" spans="1:5" x14ac:dyDescent="0.25">
      <c r="A5" t="s">
        <v>1</v>
      </c>
      <c r="B5">
        <v>8.1999999999999993</v>
      </c>
      <c r="C5">
        <v>8.4</v>
      </c>
      <c r="D5">
        <v>7.4</v>
      </c>
      <c r="E5">
        <v>7.8</v>
      </c>
    </row>
    <row r="6" spans="1:5" x14ac:dyDescent="0.25">
      <c r="A6" t="s">
        <v>2</v>
      </c>
      <c r="B6">
        <v>8.3000000000000007</v>
      </c>
      <c r="C6">
        <v>9.8000000000000007</v>
      </c>
      <c r="D6">
        <v>9.8000000000000007</v>
      </c>
      <c r="E6">
        <v>10.1</v>
      </c>
    </row>
    <row r="7" spans="1:5" x14ac:dyDescent="0.25">
      <c r="A7" t="s">
        <v>3</v>
      </c>
      <c r="B7">
        <v>14.7</v>
      </c>
      <c r="C7">
        <v>13.9</v>
      </c>
      <c r="D7">
        <v>12.8</v>
      </c>
      <c r="E7" s="6">
        <v>13</v>
      </c>
    </row>
    <row r="8" spans="1:5" x14ac:dyDescent="0.25">
      <c r="A8" t="s">
        <v>4</v>
      </c>
      <c r="B8" s="6">
        <v>14.1</v>
      </c>
      <c r="C8" s="6">
        <v>13.5</v>
      </c>
      <c r="D8" s="6">
        <v>13</v>
      </c>
      <c r="E8" s="6">
        <v>13.5</v>
      </c>
    </row>
    <row r="10" spans="1:5" x14ac:dyDescent="0.25">
      <c r="A10" t="s">
        <v>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8A3779-746D-4133-B9C6-5E68A56EBAC0}">
  <dimension ref="A1:E10"/>
  <sheetViews>
    <sheetView workbookViewId="0">
      <selection activeCell="C23" sqref="C23"/>
    </sheetView>
  </sheetViews>
  <sheetFormatPr defaultRowHeight="15" x14ac:dyDescent="0.25"/>
  <cols>
    <col min="1" max="1" width="23.6328125" customWidth="1"/>
  </cols>
  <sheetData>
    <row r="1" spans="1:5" ht="15.6" x14ac:dyDescent="0.3">
      <c r="A1" s="1" t="s">
        <v>47</v>
      </c>
    </row>
    <row r="3" spans="1:5" ht="15.6" x14ac:dyDescent="0.3">
      <c r="A3" s="2" t="s">
        <v>6</v>
      </c>
      <c r="B3" s="12">
        <v>1995</v>
      </c>
      <c r="C3" s="12">
        <v>2005</v>
      </c>
      <c r="D3" s="12">
        <v>2015</v>
      </c>
      <c r="E3" s="12">
        <v>2019</v>
      </c>
    </row>
    <row r="4" spans="1:5" x14ac:dyDescent="0.25">
      <c r="A4" t="s">
        <v>0</v>
      </c>
      <c r="B4" s="6">
        <v>1.3</v>
      </c>
      <c r="C4" s="6">
        <v>6.2</v>
      </c>
      <c r="D4" s="6">
        <v>4.8</v>
      </c>
      <c r="E4" s="6">
        <v>3.4</v>
      </c>
    </row>
    <row r="5" spans="1:5" x14ac:dyDescent="0.25">
      <c r="A5" t="s">
        <v>1</v>
      </c>
      <c r="B5" s="6">
        <v>1.7</v>
      </c>
      <c r="C5" s="6">
        <v>12.7</v>
      </c>
      <c r="D5" s="6">
        <v>16.600000000000001</v>
      </c>
      <c r="E5" s="6">
        <v>9.8000000000000007</v>
      </c>
    </row>
    <row r="6" spans="1:5" x14ac:dyDescent="0.25">
      <c r="A6" t="s">
        <v>2</v>
      </c>
      <c r="B6" s="6">
        <v>3.3</v>
      </c>
      <c r="C6" s="6">
        <v>8.1999999999999993</v>
      </c>
      <c r="D6" s="6">
        <v>10.8</v>
      </c>
      <c r="E6" s="6">
        <v>8.1</v>
      </c>
    </row>
    <row r="7" spans="1:5" x14ac:dyDescent="0.25">
      <c r="A7" t="s">
        <v>3</v>
      </c>
      <c r="B7" s="6">
        <v>1.7</v>
      </c>
      <c r="C7" s="6">
        <v>6.7</v>
      </c>
      <c r="D7" s="6">
        <v>6.4</v>
      </c>
      <c r="E7" s="6">
        <v>4</v>
      </c>
    </row>
    <row r="8" spans="1:5" x14ac:dyDescent="0.25">
      <c r="A8" t="s">
        <v>4</v>
      </c>
      <c r="B8" s="6">
        <v>1.8</v>
      </c>
      <c r="C8" s="6">
        <v>6.9</v>
      </c>
      <c r="D8" s="6">
        <v>7.5</v>
      </c>
      <c r="E8" s="6">
        <v>4.9000000000000004</v>
      </c>
    </row>
    <row r="10" spans="1:5" x14ac:dyDescent="0.25">
      <c r="A10" t="s">
        <v>42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0BA9B8-DB80-4E54-93BA-1715D4C545C6}">
  <dimension ref="A1:D16"/>
  <sheetViews>
    <sheetView workbookViewId="0">
      <selection activeCell="A8" sqref="A8"/>
    </sheetView>
  </sheetViews>
  <sheetFormatPr defaultRowHeight="15" x14ac:dyDescent="0.25"/>
  <cols>
    <col min="1" max="1" width="26.453125" customWidth="1"/>
    <col min="2" max="4" width="12.08984375" customWidth="1"/>
  </cols>
  <sheetData>
    <row r="1" spans="1:4" ht="15.6" x14ac:dyDescent="0.3">
      <c r="A1" s="2" t="s">
        <v>46</v>
      </c>
    </row>
    <row r="3" spans="1:4" ht="15.6" x14ac:dyDescent="0.3">
      <c r="B3" s="3" t="s">
        <v>12</v>
      </c>
      <c r="C3" s="3" t="s">
        <v>13</v>
      </c>
      <c r="D3" s="15" t="s">
        <v>52</v>
      </c>
    </row>
    <row r="4" spans="1:4" x14ac:dyDescent="0.25">
      <c r="A4" s="7" t="s">
        <v>14</v>
      </c>
      <c r="B4" s="9">
        <v>1.4266886326194399</v>
      </c>
      <c r="C4" s="9">
        <v>2.0368043557928903</v>
      </c>
      <c r="D4" s="6">
        <f>C4/B4</f>
        <v>1.4276446235176494</v>
      </c>
    </row>
    <row r="5" spans="1:4" x14ac:dyDescent="0.25">
      <c r="A5" s="7" t="s">
        <v>15</v>
      </c>
      <c r="B5" s="9">
        <v>0.25236079452946925</v>
      </c>
      <c r="C5" s="9">
        <v>1.8522437851992681</v>
      </c>
      <c r="D5" s="6">
        <f t="shared" ref="D5:D9" si="0">C5/B5</f>
        <v>7.3396653733509059</v>
      </c>
    </row>
    <row r="6" spans="1:4" x14ac:dyDescent="0.25">
      <c r="A6" s="7" t="s">
        <v>2</v>
      </c>
      <c r="B6" s="9">
        <v>0.87707100591715981</v>
      </c>
      <c r="C6" s="9">
        <v>2.4735080286625868</v>
      </c>
      <c r="D6" s="6">
        <f t="shared" si="0"/>
        <v>2.8201913094550659</v>
      </c>
    </row>
    <row r="7" spans="1:4" x14ac:dyDescent="0.25">
      <c r="A7" s="7" t="s">
        <v>3</v>
      </c>
      <c r="B7" s="9">
        <v>-0.11054575418254588</v>
      </c>
      <c r="C7" s="9">
        <v>0.57396523132114208</v>
      </c>
      <c r="D7" s="6">
        <f>ABS(C7/B7)</f>
        <v>5.192105617854347</v>
      </c>
    </row>
    <row r="8" spans="1:4" x14ac:dyDescent="0.25">
      <c r="A8" t="s">
        <v>69</v>
      </c>
      <c r="B8" s="9">
        <v>3.5757742601514111</v>
      </c>
      <c r="C8" s="9">
        <v>1.7887855897733875</v>
      </c>
      <c r="D8" s="6">
        <f t="shared" si="0"/>
        <v>0.50025126298035494</v>
      </c>
    </row>
    <row r="9" spans="1:4" x14ac:dyDescent="0.25">
      <c r="A9" s="8" t="s">
        <v>4</v>
      </c>
      <c r="B9" s="9">
        <v>8.3950010900971567E-2</v>
      </c>
      <c r="C9" s="9">
        <v>0.83458578858702448</v>
      </c>
      <c r="D9" s="6">
        <f t="shared" si="0"/>
        <v>9.9414613486055625</v>
      </c>
    </row>
    <row r="11" spans="1:4" x14ac:dyDescent="0.25">
      <c r="A11" t="s">
        <v>16</v>
      </c>
    </row>
    <row r="12" spans="1:4" x14ac:dyDescent="0.25">
      <c r="A12" t="s">
        <v>18</v>
      </c>
    </row>
    <row r="13" spans="1:4" x14ac:dyDescent="0.25">
      <c r="A13" t="s">
        <v>70</v>
      </c>
    </row>
    <row r="14" spans="1:4" x14ac:dyDescent="0.25">
      <c r="A14" t="s">
        <v>17</v>
      </c>
    </row>
    <row r="16" spans="1:4" x14ac:dyDescent="0.25">
      <c r="A16" t="s">
        <v>51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3557D-63F4-48BA-BF6F-9650A6FA6B1E}">
  <dimension ref="A1:J22"/>
  <sheetViews>
    <sheetView workbookViewId="0">
      <selection activeCell="A23" sqref="A23"/>
    </sheetView>
  </sheetViews>
  <sheetFormatPr defaultRowHeight="15" x14ac:dyDescent="0.25"/>
  <cols>
    <col min="3" max="3" width="15.54296875" bestFit="1" customWidth="1"/>
    <col min="6" max="6" width="2.6328125" customWidth="1"/>
    <col min="8" max="8" width="15.54296875" bestFit="1" customWidth="1"/>
  </cols>
  <sheetData>
    <row r="1" spans="1:10" ht="15.6" x14ac:dyDescent="0.3">
      <c r="A1" s="2" t="s">
        <v>65</v>
      </c>
    </row>
    <row r="2" spans="1:10" ht="15.6" x14ac:dyDescent="0.3">
      <c r="A2" s="2"/>
    </row>
    <row r="3" spans="1:10" ht="15.6" x14ac:dyDescent="0.3">
      <c r="B3" s="17" t="s">
        <v>19</v>
      </c>
      <c r="C3" s="17"/>
      <c r="D3" s="17"/>
      <c r="E3" s="17"/>
      <c r="G3" s="17" t="s">
        <v>20</v>
      </c>
      <c r="H3" s="17"/>
      <c r="I3" s="17"/>
      <c r="J3" s="17"/>
    </row>
    <row r="4" spans="1:10" ht="15.6" x14ac:dyDescent="0.3">
      <c r="B4" s="16" t="s">
        <v>14</v>
      </c>
      <c r="C4" s="16" t="s">
        <v>27</v>
      </c>
      <c r="D4" s="16" t="s">
        <v>53</v>
      </c>
      <c r="E4" s="16" t="s">
        <v>3</v>
      </c>
      <c r="G4" s="16" t="s">
        <v>14</v>
      </c>
      <c r="H4" s="16" t="s">
        <v>27</v>
      </c>
      <c r="I4" s="16" t="s">
        <v>53</v>
      </c>
      <c r="J4" s="16" t="s">
        <v>3</v>
      </c>
    </row>
    <row r="5" spans="1:10" x14ac:dyDescent="0.25">
      <c r="A5" t="s">
        <v>54</v>
      </c>
      <c r="B5" s="4">
        <f>B9-B6</f>
        <v>8250</v>
      </c>
      <c r="C5" s="4">
        <f>C9-C6</f>
        <v>10146</v>
      </c>
      <c r="D5" s="4">
        <f t="shared" ref="D5:E5" si="0">D9-D6</f>
        <v>8650</v>
      </c>
      <c r="E5" s="4">
        <f t="shared" si="0"/>
        <v>86693</v>
      </c>
      <c r="F5" s="4"/>
      <c r="G5" s="4">
        <f t="shared" ref="G5" si="1">G9-G6</f>
        <v>27185</v>
      </c>
      <c r="H5" s="4">
        <f t="shared" ref="H5" si="2">H9-H6</f>
        <v>14276</v>
      </c>
      <c r="I5" s="4">
        <f t="shared" ref="I5" si="3">I9-I6</f>
        <v>17718</v>
      </c>
      <c r="J5" s="4">
        <f t="shared" ref="J5" si="4">J9-J6</f>
        <v>127453</v>
      </c>
    </row>
    <row r="6" spans="1:10" x14ac:dyDescent="0.25">
      <c r="A6" t="s">
        <v>55</v>
      </c>
      <c r="B6" s="4">
        <v>11781</v>
      </c>
      <c r="C6" s="4">
        <v>8280</v>
      </c>
      <c r="D6" s="4">
        <v>4870</v>
      </c>
      <c r="E6" s="4">
        <v>253056</v>
      </c>
      <c r="G6" s="4">
        <v>21421</v>
      </c>
      <c r="H6" s="4">
        <v>8794</v>
      </c>
      <c r="I6" s="4">
        <v>7653</v>
      </c>
      <c r="J6" s="4">
        <v>174763</v>
      </c>
    </row>
    <row r="7" spans="1:10" x14ac:dyDescent="0.25">
      <c r="A7" t="s">
        <v>56</v>
      </c>
      <c r="B7" s="4">
        <f>B10-B8</f>
        <v>10072</v>
      </c>
      <c r="C7" s="4">
        <f t="shared" ref="C7:E7" si="5">C10-C8</f>
        <v>14429</v>
      </c>
      <c r="D7" s="4">
        <f t="shared" si="5"/>
        <v>12337</v>
      </c>
      <c r="E7" s="4">
        <f t="shared" si="5"/>
        <v>110048</v>
      </c>
      <c r="F7" s="4"/>
      <c r="G7" s="4">
        <f t="shared" ref="G7" si="6">G10-G8</f>
        <v>36010</v>
      </c>
      <c r="H7" s="4">
        <f t="shared" ref="H7" si="7">H10-H8</f>
        <v>44530</v>
      </c>
      <c r="I7" s="4">
        <f t="shared" ref="I7" si="8">I10-I8</f>
        <v>49763</v>
      </c>
      <c r="J7" s="4">
        <f t="shared" ref="J7" si="9">J10-J8</f>
        <v>261982</v>
      </c>
    </row>
    <row r="8" spans="1:10" x14ac:dyDescent="0.25">
      <c r="A8" t="s">
        <v>59</v>
      </c>
      <c r="B8" s="4">
        <v>9029</v>
      </c>
      <c r="C8" s="4">
        <v>13448</v>
      </c>
      <c r="D8" s="4">
        <v>6782</v>
      </c>
      <c r="E8" s="4">
        <v>333122</v>
      </c>
      <c r="G8" s="4">
        <v>21992</v>
      </c>
      <c r="H8" s="4">
        <v>34973</v>
      </c>
      <c r="I8" s="4">
        <v>16628</v>
      </c>
      <c r="J8" s="4">
        <v>435571</v>
      </c>
    </row>
    <row r="9" spans="1:10" x14ac:dyDescent="0.25">
      <c r="A9" t="s">
        <v>57</v>
      </c>
      <c r="B9" s="4">
        <v>20031</v>
      </c>
      <c r="C9" s="4">
        <v>18426</v>
      </c>
      <c r="D9" s="4">
        <v>13520</v>
      </c>
      <c r="E9" s="4">
        <v>339749</v>
      </c>
      <c r="G9" s="4">
        <v>48606</v>
      </c>
      <c r="H9" s="4">
        <v>23070</v>
      </c>
      <c r="I9" s="4">
        <v>25371</v>
      </c>
      <c r="J9" s="4">
        <v>302216</v>
      </c>
    </row>
    <row r="10" spans="1:10" x14ac:dyDescent="0.25">
      <c r="A10" t="s">
        <v>58</v>
      </c>
      <c r="B10" s="4">
        <v>19101</v>
      </c>
      <c r="C10" s="4">
        <v>27877</v>
      </c>
      <c r="D10" s="4">
        <v>19119</v>
      </c>
      <c r="E10" s="4">
        <v>443170</v>
      </c>
      <c r="G10" s="4">
        <v>58002</v>
      </c>
      <c r="H10" s="4">
        <v>79503</v>
      </c>
      <c r="I10" s="4">
        <v>66391</v>
      </c>
      <c r="J10" s="4">
        <v>697553</v>
      </c>
    </row>
    <row r="11" spans="1:10" x14ac:dyDescent="0.25">
      <c r="A11" t="s">
        <v>60</v>
      </c>
      <c r="B11" s="4">
        <f>SUM(B9:B10)</f>
        <v>39132</v>
      </c>
      <c r="C11" s="4">
        <f t="shared" ref="C11:E11" si="10">SUM(C9:C10)</f>
        <v>46303</v>
      </c>
      <c r="D11" s="4">
        <f t="shared" si="10"/>
        <v>32639</v>
      </c>
      <c r="E11" s="4">
        <f t="shared" si="10"/>
        <v>782919</v>
      </c>
      <c r="F11" s="4"/>
      <c r="G11" s="4">
        <f t="shared" ref="G11" si="11">SUM(G9:G10)</f>
        <v>106608</v>
      </c>
      <c r="H11" s="4">
        <f t="shared" ref="H11" si="12">SUM(H9:H10)</f>
        <v>102573</v>
      </c>
      <c r="I11" s="4">
        <f t="shared" ref="I11" si="13">SUM(I9:I10)</f>
        <v>91762</v>
      </c>
      <c r="J11" s="4">
        <f t="shared" ref="J11" si="14">SUM(J9:J10)</f>
        <v>999769</v>
      </c>
    </row>
    <row r="13" spans="1:10" x14ac:dyDescent="0.25">
      <c r="A13" t="s">
        <v>54</v>
      </c>
      <c r="B13">
        <f>ROUND(100*B5/B$11,1)</f>
        <v>21.1</v>
      </c>
      <c r="C13">
        <f>ROUND(100*C5/C$11,1)</f>
        <v>21.9</v>
      </c>
      <c r="D13">
        <f>ROUND(100*D5/D$11,1)</f>
        <v>26.5</v>
      </c>
      <c r="E13">
        <f>ROUND(100*E5/E$11,1)</f>
        <v>11.1</v>
      </c>
      <c r="G13">
        <f>ROUND(100*G5/G$11,1)</f>
        <v>25.5</v>
      </c>
      <c r="H13">
        <f>ROUND(100*H5/H$11,1)</f>
        <v>13.9</v>
      </c>
      <c r="I13">
        <f>ROUND(100*I5/I$11,1)</f>
        <v>19.3</v>
      </c>
      <c r="J13">
        <f>ROUND(100*J5/J$11,1)</f>
        <v>12.7</v>
      </c>
    </row>
    <row r="14" spans="1:10" x14ac:dyDescent="0.25">
      <c r="A14" t="s">
        <v>55</v>
      </c>
      <c r="B14">
        <f t="shared" ref="B14:C16" si="15">ROUND(100*B6/B$11,1)</f>
        <v>30.1</v>
      </c>
      <c r="C14">
        <f t="shared" si="15"/>
        <v>17.899999999999999</v>
      </c>
      <c r="D14">
        <f t="shared" ref="D14:E14" si="16">ROUND(100*D6/D$11,1)</f>
        <v>14.9</v>
      </c>
      <c r="E14">
        <f t="shared" si="16"/>
        <v>32.299999999999997</v>
      </c>
      <c r="G14">
        <f t="shared" ref="G14:H14" si="17">ROUND(100*G6/G$11,1)</f>
        <v>20.100000000000001</v>
      </c>
      <c r="H14">
        <f t="shared" si="17"/>
        <v>8.6</v>
      </c>
      <c r="I14">
        <f t="shared" ref="I14:J14" si="18">ROUND(100*I6/I$11,1)</f>
        <v>8.3000000000000007</v>
      </c>
      <c r="J14">
        <f t="shared" si="18"/>
        <v>17.5</v>
      </c>
    </row>
    <row r="15" spans="1:10" x14ac:dyDescent="0.25">
      <c r="A15" t="s">
        <v>56</v>
      </c>
      <c r="B15">
        <f t="shared" si="15"/>
        <v>25.7</v>
      </c>
      <c r="C15">
        <f t="shared" si="15"/>
        <v>31.2</v>
      </c>
      <c r="D15">
        <f t="shared" ref="D15:E15" si="19">ROUND(100*D7/D$11,1)</f>
        <v>37.799999999999997</v>
      </c>
      <c r="E15">
        <f t="shared" si="19"/>
        <v>14.1</v>
      </c>
      <c r="G15">
        <f t="shared" ref="G15:H15" si="20">ROUND(100*G7/G$11,1)</f>
        <v>33.799999999999997</v>
      </c>
      <c r="H15">
        <f t="shared" si="20"/>
        <v>43.4</v>
      </c>
      <c r="I15">
        <f t="shared" ref="I15:J15" si="21">ROUND(100*I7/I$11,1)</f>
        <v>54.2</v>
      </c>
      <c r="J15">
        <f t="shared" si="21"/>
        <v>26.2</v>
      </c>
    </row>
    <row r="16" spans="1:10" x14ac:dyDescent="0.25">
      <c r="A16" t="s">
        <v>59</v>
      </c>
      <c r="B16">
        <f t="shared" si="15"/>
        <v>23.1</v>
      </c>
      <c r="C16" s="6">
        <f t="shared" si="15"/>
        <v>29</v>
      </c>
      <c r="D16" s="6">
        <f t="shared" ref="D16:E16" si="22">ROUND(100*D8/D$11,1)</f>
        <v>20.8</v>
      </c>
      <c r="E16" s="6">
        <f t="shared" si="22"/>
        <v>42.5</v>
      </c>
      <c r="G16" s="6">
        <f t="shared" ref="G16:H16" si="23">ROUND(100*G8/G$11,1)</f>
        <v>20.6</v>
      </c>
      <c r="H16" s="6">
        <f t="shared" si="23"/>
        <v>34.1</v>
      </c>
      <c r="I16" s="6">
        <f t="shared" ref="I16:J16" si="24">ROUND(100*I8/I$11,1)</f>
        <v>18.100000000000001</v>
      </c>
      <c r="J16" s="6">
        <f t="shared" si="24"/>
        <v>43.6</v>
      </c>
    </row>
    <row r="18" spans="1:1" ht="15.6" x14ac:dyDescent="0.3">
      <c r="A18" s="2" t="s">
        <v>16</v>
      </c>
    </row>
    <row r="19" spans="1:1" x14ac:dyDescent="0.25">
      <c r="A19" t="s">
        <v>63</v>
      </c>
    </row>
    <row r="20" spans="1:1" x14ac:dyDescent="0.25">
      <c r="A20" t="s">
        <v>28</v>
      </c>
    </row>
    <row r="21" spans="1:1" x14ac:dyDescent="0.25">
      <c r="A21" t="s">
        <v>62</v>
      </c>
    </row>
    <row r="22" spans="1:1" x14ac:dyDescent="0.25">
      <c r="A22" t="s">
        <v>64</v>
      </c>
    </row>
  </sheetData>
  <mergeCells count="2">
    <mergeCell ref="B3:E3"/>
    <mergeCell ref="G3:J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2F83D1-818D-40EB-948C-B0F3871350A8}">
  <dimension ref="A1:I18"/>
  <sheetViews>
    <sheetView workbookViewId="0">
      <selection activeCell="E9" sqref="E9"/>
    </sheetView>
  </sheetViews>
  <sheetFormatPr defaultRowHeight="15" x14ac:dyDescent="0.25"/>
  <cols>
    <col min="5" max="5" width="14.90625" bestFit="1" customWidth="1"/>
  </cols>
  <sheetData>
    <row r="1" spans="1:9" ht="15.6" x14ac:dyDescent="0.3">
      <c r="A1" s="2" t="s">
        <v>67</v>
      </c>
    </row>
    <row r="3" spans="1:9" ht="15.6" x14ac:dyDescent="0.3">
      <c r="A3" s="2"/>
      <c r="B3" s="2"/>
      <c r="C3" s="2"/>
      <c r="D3" s="2"/>
      <c r="E3" s="2"/>
      <c r="F3" s="18" t="s">
        <v>19</v>
      </c>
      <c r="G3" s="18"/>
      <c r="H3" s="18" t="s">
        <v>20</v>
      </c>
      <c r="I3" s="18"/>
    </row>
    <row r="4" spans="1:9" ht="15.6" x14ac:dyDescent="0.3">
      <c r="A4" s="3" t="s">
        <v>21</v>
      </c>
      <c r="B4" s="3" t="s">
        <v>22</v>
      </c>
      <c r="C4" s="3" t="s">
        <v>23</v>
      </c>
      <c r="D4" s="3" t="s">
        <v>24</v>
      </c>
      <c r="E4" s="2" t="s">
        <v>25</v>
      </c>
      <c r="F4" s="3" t="s">
        <v>26</v>
      </c>
      <c r="G4" s="3" t="s">
        <v>24</v>
      </c>
      <c r="H4" s="3" t="s">
        <v>26</v>
      </c>
      <c r="I4" s="3" t="s">
        <v>24</v>
      </c>
    </row>
    <row r="5" spans="1:9" x14ac:dyDescent="0.25">
      <c r="A5" s="4">
        <v>6598</v>
      </c>
      <c r="B5" s="4">
        <v>1263</v>
      </c>
      <c r="C5" s="4">
        <v>1056</v>
      </c>
      <c r="D5" s="4">
        <v>124689</v>
      </c>
      <c r="E5" s="7" t="s">
        <v>14</v>
      </c>
      <c r="F5">
        <v>4.2</v>
      </c>
      <c r="G5">
        <v>7.2</v>
      </c>
      <c r="H5" s="6">
        <v>9.4</v>
      </c>
      <c r="I5">
        <v>13.7</v>
      </c>
    </row>
    <row r="6" spans="1:9" x14ac:dyDescent="0.25">
      <c r="A6" s="4">
        <v>3196</v>
      </c>
      <c r="B6" s="4">
        <v>6719</v>
      </c>
      <c r="C6" s="4">
        <v>1074</v>
      </c>
      <c r="D6" s="4">
        <v>124689</v>
      </c>
      <c r="E6" s="7" t="s">
        <v>27</v>
      </c>
      <c r="F6">
        <v>2.9</v>
      </c>
      <c r="G6">
        <v>8.8000000000000007</v>
      </c>
      <c r="H6" s="6">
        <v>3.9</v>
      </c>
      <c r="I6">
        <v>6.8</v>
      </c>
    </row>
    <row r="7" spans="1:9" x14ac:dyDescent="0.25">
      <c r="A7" s="4">
        <v>2814</v>
      </c>
      <c r="B7">
        <v>278</v>
      </c>
      <c r="C7" s="4">
        <v>6199</v>
      </c>
      <c r="D7" s="4">
        <v>124689</v>
      </c>
      <c r="E7" s="7" t="s">
        <v>2</v>
      </c>
      <c r="F7">
        <v>1.7</v>
      </c>
      <c r="G7">
        <v>7.5</v>
      </c>
      <c r="H7" s="6">
        <v>3.4</v>
      </c>
      <c r="I7">
        <v>8.8000000000000007</v>
      </c>
    </row>
    <row r="8" spans="1:9" x14ac:dyDescent="0.25">
      <c r="A8" s="4">
        <v>73167</v>
      </c>
      <c r="B8" s="4">
        <v>5873</v>
      </c>
      <c r="C8" s="4">
        <v>13641</v>
      </c>
      <c r="D8" s="4">
        <v>124689</v>
      </c>
      <c r="E8" s="7" t="s">
        <v>3</v>
      </c>
      <c r="F8">
        <v>89.6</v>
      </c>
      <c r="G8">
        <v>74.3</v>
      </c>
      <c r="H8" s="6">
        <v>76.599999999999994</v>
      </c>
      <c r="I8">
        <v>61.9</v>
      </c>
    </row>
    <row r="9" spans="1:9" x14ac:dyDescent="0.25">
      <c r="A9" s="4"/>
      <c r="B9" s="4"/>
      <c r="C9" s="4"/>
      <c r="D9" s="4"/>
      <c r="E9" t="s">
        <v>69</v>
      </c>
      <c r="F9">
        <v>1.6000000000000085</v>
      </c>
      <c r="G9">
        <v>2.2000000000000028</v>
      </c>
      <c r="H9">
        <v>6.7000000000000028</v>
      </c>
      <c r="I9">
        <v>8.7999999999999972</v>
      </c>
    </row>
    <row r="11" spans="1:9" x14ac:dyDescent="0.25">
      <c r="A11" s="4">
        <v>19944</v>
      </c>
      <c r="B11" s="4">
        <v>1545</v>
      </c>
      <c r="C11" s="4">
        <v>12142</v>
      </c>
      <c r="D11" s="4">
        <v>246023</v>
      </c>
      <c r="E11" s="7" t="s">
        <v>14</v>
      </c>
    </row>
    <row r="12" spans="1:9" x14ac:dyDescent="0.25">
      <c r="A12" s="4">
        <v>6009</v>
      </c>
      <c r="B12" s="4">
        <v>5683</v>
      </c>
      <c r="C12" s="4">
        <v>5039</v>
      </c>
      <c r="D12" s="4">
        <v>246023</v>
      </c>
      <c r="E12" s="7" t="s">
        <v>27</v>
      </c>
    </row>
    <row r="13" spans="1:9" x14ac:dyDescent="0.25">
      <c r="A13" s="4">
        <v>7773</v>
      </c>
      <c r="B13" s="4">
        <v>356</v>
      </c>
      <c r="C13" s="4">
        <v>13580</v>
      </c>
      <c r="D13" s="4">
        <v>246023</v>
      </c>
      <c r="E13" s="7" t="s">
        <v>2</v>
      </c>
    </row>
    <row r="14" spans="1:9" x14ac:dyDescent="0.25">
      <c r="A14" s="4">
        <v>86980</v>
      </c>
      <c r="B14" s="4">
        <v>4996</v>
      </c>
      <c r="C14" s="4">
        <v>60265</v>
      </c>
      <c r="D14" s="4">
        <v>246023</v>
      </c>
      <c r="E14" s="7" t="s">
        <v>3</v>
      </c>
    </row>
    <row r="16" spans="1:9" x14ac:dyDescent="0.25">
      <c r="A16" t="s">
        <v>61</v>
      </c>
    </row>
    <row r="17" spans="1:1" x14ac:dyDescent="0.25">
      <c r="A17" t="s">
        <v>28</v>
      </c>
    </row>
    <row r="18" spans="1:1" x14ac:dyDescent="0.25">
      <c r="A18" t="s">
        <v>64</v>
      </c>
    </row>
  </sheetData>
  <mergeCells count="2">
    <mergeCell ref="F3:G3"/>
    <mergeCell ref="H3:I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Charts</vt:lpstr>
      </vt:variant>
      <vt:variant>
        <vt:i4>11</vt:i4>
      </vt:variant>
    </vt:vector>
  </HeadingPairs>
  <TitlesOfParts>
    <vt:vector size="22" baseType="lpstr">
      <vt:lpstr>Fig1 data</vt:lpstr>
      <vt:lpstr>Fig2 data</vt:lpstr>
      <vt:lpstr>Fig3 data</vt:lpstr>
      <vt:lpstr>Fig4 data</vt:lpstr>
      <vt:lpstr>Fig5 data</vt:lpstr>
      <vt:lpstr>Fig6 data</vt:lpstr>
      <vt:lpstr>Fig7 data</vt:lpstr>
      <vt:lpstr>Fig8 data</vt:lpstr>
      <vt:lpstr>Fig9 data</vt:lpstr>
      <vt:lpstr>Fig10 data</vt:lpstr>
      <vt:lpstr>Fig11 data</vt:lpstr>
      <vt:lpstr>Figure1</vt:lpstr>
      <vt:lpstr>Figure2</vt:lpstr>
      <vt:lpstr>Figure3</vt:lpstr>
      <vt:lpstr>Figure4</vt:lpstr>
      <vt:lpstr>Figure5</vt:lpstr>
      <vt:lpstr>Figure6</vt:lpstr>
      <vt:lpstr>Figure7</vt:lpstr>
      <vt:lpstr>Figure 8</vt:lpstr>
      <vt:lpstr>Figure9</vt:lpstr>
      <vt:lpstr>Figure10</vt:lpstr>
      <vt:lpstr>Figure11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W. Curtis</dc:creator>
  <cp:lastModifiedBy>John W. Curtis</cp:lastModifiedBy>
  <dcterms:created xsi:type="dcterms:W3CDTF">2021-08-09T13:17:28Z</dcterms:created>
  <dcterms:modified xsi:type="dcterms:W3CDTF">2021-12-14T19:12:39Z</dcterms:modified>
</cp:coreProperties>
</file>